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" windowHeight="1170" activeTab="8"/>
  </bookViews>
  <sheets>
    <sheet name="Actividades Centrales" sheetId="1" r:id="rId1"/>
    <sheet name="DGPN" sheetId="2" r:id="rId2"/>
    <sheet name="DNIC" sheetId="3" r:id="rId3"/>
    <sheet name="DNSEI" sheetId="4" r:id="rId4"/>
    <sheet name="UEIMM" sheetId="5" r:id="rId5"/>
    <sheet name="DNPP" sheetId="6" r:id="rId6"/>
    <sheet name="UDEP y UMEP" sheetId="11" r:id="rId7"/>
    <sheet name="COBRAS" sheetId="12" r:id="rId8"/>
    <sheet name="SEP" sheetId="9" r:id="rId9"/>
    <sheet name="TIGRES" sheetId="10" r:id="rId10"/>
  </sheets>
  <calcPr calcId="144525"/>
</workbook>
</file>

<file path=xl/calcChain.xml><?xml version="1.0" encoding="utf-8"?>
<calcChain xmlns="http://schemas.openxmlformats.org/spreadsheetml/2006/main">
  <c r="Y71" i="12" l="1"/>
  <c r="X71" i="12"/>
  <c r="Y104" i="11"/>
  <c r="X104" i="11"/>
  <c r="Y61" i="10" l="1"/>
  <c r="X61" i="10"/>
  <c r="Z263" i="9" l="1"/>
  <c r="Y263" i="9"/>
  <c r="Z139" i="9"/>
  <c r="Y139" i="9"/>
  <c r="Z45" i="9"/>
  <c r="Y45" i="9"/>
  <c r="Y124" i="6" l="1"/>
  <c r="X124" i="6"/>
  <c r="Z28" i="5" l="1"/>
  <c r="Z22" i="5"/>
  <c r="Z21" i="5"/>
  <c r="Z13" i="5"/>
  <c r="Z36" i="5" l="1"/>
  <c r="AB49" i="4" l="1"/>
  <c r="AB45" i="4"/>
  <c r="AB39" i="4"/>
  <c r="AB35" i="4"/>
  <c r="AB22" i="4"/>
  <c r="AB20" i="4"/>
  <c r="AB12" i="4"/>
  <c r="AB54" i="4" l="1"/>
  <c r="Y92" i="3" l="1"/>
  <c r="Y90" i="3"/>
  <c r="Y80" i="3"/>
  <c r="Y78" i="3"/>
  <c r="Y70" i="3"/>
  <c r="Y63" i="3"/>
  <c r="Y61" i="3"/>
  <c r="Y59" i="3"/>
  <c r="Y57" i="3"/>
  <c r="Y42" i="3"/>
  <c r="Y38" i="3"/>
  <c r="Y104" i="3" l="1"/>
  <c r="AA122" i="2" l="1"/>
  <c r="Q122" i="2"/>
  <c r="U122" i="2" s="1"/>
  <c r="D122" i="2"/>
  <c r="Q121" i="2"/>
  <c r="U121" i="2" s="1"/>
  <c r="D121" i="2"/>
  <c r="Q120" i="2"/>
  <c r="U120" i="2" s="1"/>
  <c r="D120" i="2"/>
  <c r="Q119" i="2"/>
  <c r="U119" i="2" s="1"/>
  <c r="D119" i="2"/>
  <c r="Q118" i="2"/>
  <c r="U118" i="2" s="1"/>
  <c r="D118" i="2"/>
  <c r="Q117" i="2"/>
  <c r="U117" i="2" s="1"/>
  <c r="D117" i="2"/>
  <c r="Q116" i="2"/>
  <c r="U116" i="2" s="1"/>
  <c r="D116" i="2"/>
  <c r="Q115" i="2"/>
  <c r="U115" i="2" s="1"/>
  <c r="D115" i="2"/>
  <c r="Q114" i="2"/>
  <c r="U114" i="2" s="1"/>
  <c r="D114" i="2"/>
  <c r="Q113" i="2"/>
  <c r="U113" i="2" s="1"/>
  <c r="D113" i="2"/>
  <c r="Q112" i="2"/>
  <c r="U112" i="2" s="1"/>
  <c r="D112" i="2"/>
  <c r="D111" i="2"/>
  <c r="AA110" i="2"/>
  <c r="D110" i="2"/>
  <c r="D109" i="2"/>
  <c r="AA108" i="2"/>
  <c r="D108" i="2"/>
  <c r="D107" i="2"/>
  <c r="AA106" i="2"/>
  <c r="D106" i="2"/>
  <c r="E105" i="2"/>
  <c r="E106" i="2" s="1"/>
  <c r="D105" i="2"/>
  <c r="AA104" i="2"/>
  <c r="C104" i="2"/>
  <c r="D104" i="2" s="1"/>
  <c r="C103" i="2"/>
  <c r="D103" i="2" s="1"/>
  <c r="AA102" i="2"/>
  <c r="D102" i="2"/>
  <c r="D101" i="2"/>
  <c r="AA100" i="2"/>
  <c r="AA98" i="2"/>
  <c r="AA96" i="2"/>
  <c r="D96" i="2"/>
  <c r="D95" i="2"/>
  <c r="AA94" i="2"/>
  <c r="C94" i="2"/>
  <c r="D94" i="2" s="1"/>
  <c r="C93" i="2"/>
  <c r="D93" i="2" s="1"/>
  <c r="AA92" i="2"/>
  <c r="Q92" i="2"/>
  <c r="U92" i="2" s="1"/>
  <c r="C92" i="2"/>
  <c r="D92" i="2" s="1"/>
  <c r="Q91" i="2"/>
  <c r="U91" i="2" s="1"/>
  <c r="C91" i="2"/>
  <c r="D91" i="2" s="1"/>
  <c r="Q90" i="2"/>
  <c r="U90" i="2" s="1"/>
  <c r="C90" i="2"/>
  <c r="D90" i="2" s="1"/>
  <c r="Q89" i="2"/>
  <c r="U89" i="2" s="1"/>
  <c r="C89" i="2"/>
  <c r="D89" i="2" s="1"/>
  <c r="Q88" i="2"/>
  <c r="U88" i="2" s="1"/>
  <c r="C88" i="2"/>
  <c r="D88" i="2" s="1"/>
  <c r="Q87" i="2"/>
  <c r="U87" i="2" s="1"/>
  <c r="C87" i="2"/>
  <c r="D87" i="2" s="1"/>
  <c r="Q86" i="2"/>
  <c r="U86" i="2" s="1"/>
  <c r="C86" i="2"/>
  <c r="D86" i="2" s="1"/>
  <c r="Q85" i="2"/>
  <c r="U85" i="2" s="1"/>
  <c r="C85" i="2"/>
  <c r="D85" i="2" s="1"/>
  <c r="Q84" i="2"/>
  <c r="U84" i="2" s="1"/>
  <c r="C84" i="2"/>
  <c r="D84" i="2" s="1"/>
  <c r="Q83" i="2"/>
  <c r="U83" i="2" s="1"/>
  <c r="C83" i="2"/>
  <c r="D83" i="2" s="1"/>
  <c r="Q82" i="2"/>
  <c r="U82" i="2" s="1"/>
  <c r="C82" i="2"/>
  <c r="D82" i="2" s="1"/>
  <c r="C81" i="2"/>
  <c r="D81" i="2" s="1"/>
  <c r="AA80" i="2"/>
  <c r="D80" i="2"/>
  <c r="D79" i="2"/>
  <c r="AA78" i="2"/>
  <c r="D78" i="2"/>
  <c r="D77" i="2"/>
  <c r="D76" i="2"/>
  <c r="D75" i="2"/>
  <c r="D74" i="2"/>
  <c r="AA73" i="2"/>
  <c r="AA69" i="2"/>
  <c r="AA65" i="2"/>
  <c r="AA63" i="2"/>
  <c r="AA61" i="2"/>
  <c r="AA59" i="2"/>
  <c r="AA55" i="2"/>
  <c r="AA51" i="2"/>
  <c r="AA47" i="2"/>
  <c r="AA43" i="2"/>
  <c r="AA39" i="2"/>
  <c r="AA33" i="2"/>
  <c r="AA25" i="2"/>
  <c r="AA19" i="2"/>
  <c r="AA15" i="2"/>
  <c r="AA124" i="2" l="1"/>
  <c r="AA68" i="1"/>
  <c r="AA69" i="1" s="1"/>
  <c r="Z68" i="1"/>
  <c r="Z69" i="1" s="1"/>
</calcChain>
</file>

<file path=xl/comments1.xml><?xml version="1.0" encoding="utf-8"?>
<comments xmlns="http://schemas.openxmlformats.org/spreadsheetml/2006/main">
  <authors>
    <author>Verónica Iveth Bueso Leiva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A68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</commentList>
</comments>
</file>

<file path=xl/sharedStrings.xml><?xml version="1.0" encoding="utf-8"?>
<sst xmlns="http://schemas.openxmlformats.org/spreadsheetml/2006/main" count="8039" uniqueCount="483">
  <si>
    <t>SECRETARÍA DE ESTADO EN EL DESPACHO DE SEGURIDAD</t>
  </si>
  <si>
    <t>FONDOS TESORO NACIONAL</t>
  </si>
  <si>
    <t>ACTIVIDADES CENTRALES</t>
  </si>
  <si>
    <t>PLAN ANUAL DE COMPRAS Y CONTRATACIONES (PACC) PARA EL AÑO  2015</t>
  </si>
  <si>
    <r>
      <t xml:space="preserve">Categoría: </t>
    </r>
    <r>
      <rPr>
        <i/>
        <sz val="14"/>
        <rFont val="Arial"/>
        <family val="2"/>
      </rPr>
      <t>[Bienes, Obras o Servicios diferentes a las Consultorías]</t>
    </r>
  </si>
  <si>
    <t>REG.08</t>
  </si>
  <si>
    <t>Preliminares</t>
  </si>
  <si>
    <t>Etapa de Inicio</t>
  </si>
  <si>
    <t>Etapa de Evaluación de Ofertas</t>
  </si>
  <si>
    <t>Etapa de Firma del Contrato</t>
  </si>
  <si>
    <t>Entregas</t>
  </si>
  <si>
    <t>DATOS FINALES DEL CONTRATO</t>
  </si>
  <si>
    <t>Invitación a Precalificar</t>
  </si>
  <si>
    <t>Evaluacion de Precalificacion</t>
  </si>
  <si>
    <t>Convocatoria a participar en el proceso</t>
  </si>
  <si>
    <t>Apertura de Ofertas</t>
  </si>
  <si>
    <t>Evaluacion de las Ofertas</t>
  </si>
  <si>
    <t>Subsanación</t>
  </si>
  <si>
    <t>Firma de la Adjudicación</t>
  </si>
  <si>
    <t>Firma del Contrato</t>
  </si>
  <si>
    <t>Recepcion de Bienes, Servicios u Obras</t>
  </si>
  <si>
    <t>No.</t>
  </si>
  <si>
    <t xml:space="preserve">Descripción </t>
  </si>
  <si>
    <t>Método de Compra</t>
  </si>
  <si>
    <t>Relación con el POA</t>
  </si>
  <si>
    <t>Clave Institucional</t>
  </si>
  <si>
    <t>INICIO</t>
  </si>
  <si>
    <t>FIN</t>
  </si>
  <si>
    <t>Nombre Adjudicatario (s)</t>
  </si>
  <si>
    <t>Contrato (s) #</t>
  </si>
  <si>
    <t>Costo Estimado</t>
  </si>
  <si>
    <t xml:space="preserve">Costo Final </t>
  </si>
  <si>
    <t>Nombre del proyecto u objeto de compra</t>
  </si>
  <si>
    <t>LPI, LPN, LP, 3C, 2C, CD</t>
  </si>
  <si>
    <t>correlativo del POA</t>
  </si>
  <si>
    <t>Correlativo de este contrato</t>
  </si>
  <si>
    <t>Estimada</t>
  </si>
  <si>
    <t>REAL</t>
  </si>
  <si>
    <t>Estimado</t>
  </si>
  <si>
    <t xml:space="preserve">Compra de servicio de eventos </t>
  </si>
  <si>
    <t>2C</t>
  </si>
  <si>
    <t>01-00-000-005</t>
  </si>
  <si>
    <t>Compra de alimentacion para personal de seguridad</t>
  </si>
  <si>
    <t>3C</t>
  </si>
  <si>
    <t xml:space="preserve">Compra de papel tamaño carta, oficio y legal, normal </t>
  </si>
  <si>
    <t>-</t>
  </si>
  <si>
    <t>*</t>
  </si>
  <si>
    <t>Compra de papel membretado y formularios</t>
  </si>
  <si>
    <t>Compra de papel higienico, toallas desechables,</t>
  </si>
  <si>
    <t>Compra de  4 periodicos diarios para despachos</t>
  </si>
  <si>
    <t>Compra de llantas para vehiculos de esta secretaria</t>
  </si>
  <si>
    <t>Compra de pinturas y colorantes</t>
  </si>
  <si>
    <t xml:space="preserve">Compra de gasolina para los vehiculos </t>
  </si>
  <si>
    <t>Compra de diesel para los vehiculos</t>
  </si>
  <si>
    <t>Compra de aceites y grasa para vehiculos y motos</t>
  </si>
  <si>
    <t>Compra de herramientas, accesorios de ferreteria</t>
  </si>
  <si>
    <t>Compra de elementos de limpieza (escobas trapeadores, desinfectantes)</t>
  </si>
  <si>
    <t>Compra de material de oficina (cuadernos, lapices, grapadora y otros mat.)</t>
  </si>
  <si>
    <t>Compra de utiles y material electrico</t>
  </si>
  <si>
    <t>Compras de repuestos de veh. Equipo de oficina, tintas y otros)</t>
  </si>
  <si>
    <t>TOTAL ( X CADA CATEGORÍA)</t>
  </si>
  <si>
    <t>Fecha de emisión:</t>
  </si>
  <si>
    <t>Emitido por:</t>
  </si>
  <si>
    <t>Fecha de Modificacion</t>
  </si>
  <si>
    <t>DD/MM/AA</t>
  </si>
  <si>
    <t xml:space="preserve">Modificado por </t>
  </si>
  <si>
    <t>Fecha de Registro ONCAE:</t>
  </si>
  <si>
    <t>Recibido por:</t>
  </si>
  <si>
    <t>Fecha de Aprobación:</t>
  </si>
  <si>
    <t>Aprobado por:</t>
  </si>
  <si>
    <t>Fecha de Aprobacion</t>
  </si>
  <si>
    <t>Aprobado por</t>
  </si>
  <si>
    <t>Fecha Actualización ONCAE:</t>
  </si>
  <si>
    <t>Actualizado por:</t>
  </si>
  <si>
    <t xml:space="preserve">ADMINISTRADORA </t>
  </si>
  <si>
    <t>DEPARTAMENTO DE FINANZAS</t>
  </si>
  <si>
    <t>UNIDAD  ADMINISTRATIVA DE LA POLICIA NACIONAL</t>
  </si>
  <si>
    <t>ELABORADO POR</t>
  </si>
  <si>
    <t>PLAN ANUAL DE COMPRAS Y CONTRATACIONES (PACC) PARA EL AÑO FISCAL 2015</t>
  </si>
  <si>
    <t>ARGENTINA TROCHEZ</t>
  </si>
  <si>
    <t>Objeto</t>
  </si>
  <si>
    <t>Nombre Objeto</t>
  </si>
  <si>
    <t>Categoría: [Bienes, Obras o Servicios diferentes a las Consultorias]</t>
  </si>
  <si>
    <t>PROGRAMA DE CONTRATACIONES (FECHAS ESTIMADAS / REALES)</t>
  </si>
  <si>
    <t>Apertura de Oferta</t>
  </si>
  <si>
    <t>Evaluación de las Ofertas</t>
  </si>
  <si>
    <t>Firma de la Adquisición</t>
  </si>
  <si>
    <t>Recepción de Bienes, Servicios u Obras</t>
  </si>
  <si>
    <t>Costo Final</t>
  </si>
  <si>
    <t>Nombre contrato 1</t>
  </si>
  <si>
    <t>Mantenimiento y Reparacion de Edificios y Locales</t>
  </si>
  <si>
    <t>Mano de obra</t>
  </si>
  <si>
    <t>ene</t>
  </si>
  <si>
    <t>feb</t>
  </si>
  <si>
    <t>mar</t>
  </si>
  <si>
    <t>1er. Trimestre</t>
  </si>
  <si>
    <t>abr</t>
  </si>
  <si>
    <t>may</t>
  </si>
  <si>
    <t>jun</t>
  </si>
  <si>
    <t>2do. Trimestre</t>
  </si>
  <si>
    <t>jul</t>
  </si>
  <si>
    <t>agosto</t>
  </si>
  <si>
    <t>sept</t>
  </si>
  <si>
    <t>3er. Trimestre</t>
  </si>
  <si>
    <t>oct</t>
  </si>
  <si>
    <t>nov</t>
  </si>
  <si>
    <t>dic</t>
  </si>
  <si>
    <t>4to. Trimestre</t>
  </si>
  <si>
    <t>Mantenimiento y Reparacion de Equipos y Medios de Transporte</t>
  </si>
  <si>
    <t>Mantenimiento y reparación de la flota vehículos a nivel nacional</t>
  </si>
  <si>
    <t>Mantenimiento y Reparacion de Equipo de Oficina y Muebles</t>
  </si>
  <si>
    <t>Mantenimiento y Reparacion</t>
  </si>
  <si>
    <t>Limpieza, Aseo y Fumigacion</t>
  </si>
  <si>
    <t>1er. Semestre</t>
  </si>
  <si>
    <t>2do.Semestre</t>
  </si>
  <si>
    <t>Servicio de Transporte</t>
  </si>
  <si>
    <t>Envios y Transporte</t>
  </si>
  <si>
    <t>Servicio de Imprenta Publicaciones y Reproducciones</t>
  </si>
  <si>
    <t>Folletos, Trifolios, etc.</t>
  </si>
  <si>
    <t>Primas y Gastos de Seguros</t>
  </si>
  <si>
    <t>Servicio de Internet</t>
  </si>
  <si>
    <t>Pasajes Nacionales</t>
  </si>
  <si>
    <t>Pasajes</t>
  </si>
  <si>
    <t>Pasajes al Exterior</t>
  </si>
  <si>
    <t>Viaticos Nacionales</t>
  </si>
  <si>
    <t>Viaticos</t>
  </si>
  <si>
    <t>Viaticos al Exterior</t>
  </si>
  <si>
    <t>Ceremonial y Protocolo</t>
  </si>
  <si>
    <t>floristerias, etc</t>
  </si>
  <si>
    <t>Alimentos y Bebidas para Personas</t>
  </si>
  <si>
    <t>reuniones, refrigerios,etc.</t>
  </si>
  <si>
    <t>reuniones, refrigerios, etc</t>
  </si>
  <si>
    <t>Prendas de Vestir</t>
  </si>
  <si>
    <t>botas, uniformes, etc.</t>
  </si>
  <si>
    <t>botas, uniformes, etc</t>
  </si>
  <si>
    <t>Papel de Escritorio</t>
  </si>
  <si>
    <t>papel bond, cartulinas, etc.</t>
  </si>
  <si>
    <t>Papel para Computacion</t>
  </si>
  <si>
    <t>papel para imprimir</t>
  </si>
  <si>
    <t>Productos de Artes Graficas</t>
  </si>
  <si>
    <t>Formularios</t>
  </si>
  <si>
    <t>Productos de Papel y Carton</t>
  </si>
  <si>
    <t>productos desechables</t>
  </si>
  <si>
    <t>Libros, Revistas y Periodicos</t>
  </si>
  <si>
    <t>Llantas y Camaras de Aire</t>
  </si>
  <si>
    <t>llantas, neumaticos, etc.</t>
  </si>
  <si>
    <t>Tintas Pinturas y Colorantes</t>
  </si>
  <si>
    <t>Pinturas</t>
  </si>
  <si>
    <t>Aceites y Grasas Lubricantes</t>
  </si>
  <si>
    <t>1er. Mes</t>
  </si>
  <si>
    <t>2do. Mes</t>
  </si>
  <si>
    <t>3er. Mes</t>
  </si>
  <si>
    <t>4to. Mes</t>
  </si>
  <si>
    <t>5to. Mes</t>
  </si>
  <si>
    <t>6to. Mes</t>
  </si>
  <si>
    <t>7mo. Mes</t>
  </si>
  <si>
    <t>8vo. Mes</t>
  </si>
  <si>
    <t>9no. Mes</t>
  </si>
  <si>
    <t>10mo. Mes</t>
  </si>
  <si>
    <t>11avo. Mes</t>
  </si>
  <si>
    <t>12avo. Mes</t>
  </si>
  <si>
    <t>Productos de Material Plastico</t>
  </si>
  <si>
    <t>Productos Ferrosos</t>
  </si>
  <si>
    <t>varillas, alambre, etc</t>
  </si>
  <si>
    <t>Herramientas Menores</t>
  </si>
  <si>
    <t>Accesorios de Metal</t>
  </si>
  <si>
    <t>Elementos de Ferreteria</t>
  </si>
  <si>
    <t>compras a ferreterias</t>
  </si>
  <si>
    <t>Cemento Cal y Yeso</t>
  </si>
  <si>
    <t>Elementos de Limpieza</t>
  </si>
  <si>
    <t>cloro, jabon, etc.</t>
  </si>
  <si>
    <t>Utiles de Escritorio Oficina y Enseñanza</t>
  </si>
  <si>
    <t>lapices, tijeras, borradores, etc</t>
  </si>
  <si>
    <t>Utiles y Materiales Electricos</t>
  </si>
  <si>
    <t>alambre, lamparas, etc.</t>
  </si>
  <si>
    <t>Otros Repuestos y Accesorios Menores</t>
  </si>
  <si>
    <t>repuestos varios</t>
  </si>
  <si>
    <t xml:space="preserve"> </t>
  </si>
  <si>
    <t xml:space="preserve">UNIDAD RESPONSABLE DE REPARACIÓN Y SEGUIMIENTO DE PLAN DE CONTRATACIONES </t>
  </si>
  <si>
    <t>DIRECCION NACIONAL DE INVESTIGACION CRIMINAL</t>
  </si>
  <si>
    <t xml:space="preserve">DNIC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</si>
  <si>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</si>
  <si>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</si>
  <si>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</si>
  <si>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</si>
  <si>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</si>
  <si>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</si>
  <si>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</si>
  <si>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</si>
  <si>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</si>
  <si>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</si>
  <si>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</si>
  <si>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Mantenimiento y reparación de edificios y locales</t>
  </si>
  <si>
    <t>FEBRERO</t>
  </si>
  <si>
    <t>MAYO</t>
  </si>
  <si>
    <t>JULIO</t>
  </si>
  <si>
    <t>NOVIEMBRE</t>
  </si>
  <si>
    <t>Mantenimiento y reparación de equipos y medios de transporte</t>
  </si>
  <si>
    <t>ENERO</t>
  </si>
  <si>
    <t>ABRIL</t>
  </si>
  <si>
    <t>Mantenimiento y reparacion de Equipo para computacion.</t>
  </si>
  <si>
    <t>Mantenimiento y reparacion de equipo para computacion.</t>
  </si>
  <si>
    <t>Mantenimiento y Reparacion de Equipo de Oficina y muebles</t>
  </si>
  <si>
    <t>Mantenimiento y reparacion de equipo de oficina y muebles</t>
  </si>
  <si>
    <t>AGOSTO</t>
  </si>
  <si>
    <t>Limpieza, aseo y fumigacion</t>
  </si>
  <si>
    <t>JUNIO</t>
  </si>
  <si>
    <t>2do. Semestre</t>
  </si>
  <si>
    <t>Mantenimiento de sistemas informáticos</t>
  </si>
  <si>
    <t xml:space="preserve">ENERO </t>
  </si>
  <si>
    <t>Servicio de transporte</t>
  </si>
  <si>
    <t>Servicio de imprenta, publicaciones y reproducciones</t>
  </si>
  <si>
    <t>OCTUBRE</t>
  </si>
  <si>
    <t>Pasajes nacionales</t>
  </si>
  <si>
    <t>Ceremonial y protocolo</t>
  </si>
  <si>
    <t>SEPTIEMBRE</t>
  </si>
  <si>
    <t>DICIEMBRE</t>
  </si>
  <si>
    <t>Alimento y bebidas para personas</t>
  </si>
  <si>
    <t>1er. Bimestre</t>
  </si>
  <si>
    <t>2do. Bimestre</t>
  </si>
  <si>
    <t>3er. Bimestre</t>
  </si>
  <si>
    <t>4to. Bimestre</t>
  </si>
  <si>
    <t>5to. Bimestre</t>
  </si>
  <si>
    <t>6to. Bimestre</t>
  </si>
  <si>
    <t>Papel para computacion</t>
  </si>
  <si>
    <t>papel para computacion</t>
  </si>
  <si>
    <t>3 er. Trimestre</t>
  </si>
  <si>
    <t>4 to. Trimestre</t>
  </si>
  <si>
    <t>Productos de artes graficas</t>
  </si>
  <si>
    <t>Productos de papel y carton</t>
  </si>
  <si>
    <t>Libros, revistas y periodicos</t>
  </si>
  <si>
    <t>Llantas y camaras de aire</t>
  </si>
  <si>
    <t>Productos quimicos</t>
  </si>
  <si>
    <t>Tintas, pinturas y colorantes</t>
  </si>
  <si>
    <t>Aceite, grasas lubricantes</t>
  </si>
  <si>
    <t>Productos fotoquimicos</t>
  </si>
  <si>
    <t>Elementos de limpieza y aseo personal</t>
  </si>
  <si>
    <t>Útiles de escritorio, oficina y enseñanza</t>
  </si>
  <si>
    <t>Útiles y materiales eléctricos</t>
  </si>
  <si>
    <t>Repuestos y accesorios</t>
  </si>
  <si>
    <t>Mensual</t>
  </si>
  <si>
    <t>MARZO</t>
  </si>
  <si>
    <t xml:space="preserve">AGOSTO </t>
  </si>
  <si>
    <t>DNSEI</t>
  </si>
  <si>
    <t>OBJETO</t>
  </si>
  <si>
    <t xml:space="preserve">Mantenimiento y reparacion de edificios y locales </t>
  </si>
  <si>
    <t xml:space="preserve">OCTUBRE </t>
  </si>
  <si>
    <t>23200, 39600</t>
  </si>
  <si>
    <t xml:space="preserve">Mant. Y rep. De equipos y medios de trasnporte, repuestos y accesorios </t>
  </si>
  <si>
    <t xml:space="preserve">Reparacion de vehiculos </t>
  </si>
  <si>
    <t>23360,23350</t>
  </si>
  <si>
    <t xml:space="preserve">Mant. Y rep. De equipo de oficina , y equipo de computacion </t>
  </si>
  <si>
    <t xml:space="preserve">Mantenimientos </t>
  </si>
  <si>
    <t>1er Trimestre</t>
  </si>
  <si>
    <t>3er Trimestre</t>
  </si>
  <si>
    <t>25100, 29100</t>
  </si>
  <si>
    <t xml:space="preserve">Servicio de transporte,ceremonial y protocolo </t>
  </si>
  <si>
    <t xml:space="preserve">Eventos </t>
  </si>
  <si>
    <t xml:space="preserve">Servicio de imprenta publicaciones </t>
  </si>
  <si>
    <t xml:space="preserve">Comisiones y gastos bancarios </t>
  </si>
  <si>
    <t>1er trimeste</t>
  </si>
  <si>
    <t>2do trimestre</t>
  </si>
  <si>
    <t>26210, 26220</t>
  </si>
  <si>
    <t xml:space="preserve">Viaticos nacionales, viaticos al exterior </t>
  </si>
  <si>
    <t xml:space="preserve">Viajes al interior o al exterior </t>
  </si>
  <si>
    <t>31200 , 35700</t>
  </si>
  <si>
    <t xml:space="preserve">Alimentos para animales especificos veterinarios y productos varios </t>
  </si>
  <si>
    <t>Alimentacion para animales</t>
  </si>
  <si>
    <t>33100, 33300,33400,33500</t>
  </si>
  <si>
    <t>Papel de escritorio, productos de artes graficas, productos de papel y carton, libros revistas y periodicos</t>
  </si>
  <si>
    <t>Papeleria en general</t>
  </si>
  <si>
    <t>34400,35650</t>
  </si>
  <si>
    <t xml:space="preserve">Llantas y camaras de aire, aceites grasas y lubricantes </t>
  </si>
  <si>
    <t xml:space="preserve">Mantenimiento de vehiculos </t>
  </si>
  <si>
    <t>Productos farmaceuticos y medicinales</t>
  </si>
  <si>
    <t xml:space="preserve">Medicina </t>
  </si>
  <si>
    <t>1er trimestre</t>
  </si>
  <si>
    <t>3er trimestre</t>
  </si>
  <si>
    <t xml:space="preserve">Tintas pinturas y colorantes </t>
  </si>
  <si>
    <t>Sumimistro</t>
  </si>
  <si>
    <t>35800, 39100</t>
  </si>
  <si>
    <t xml:space="preserve">Productos de material plastico, elementos de limpieza y aseo personal </t>
  </si>
  <si>
    <t xml:space="preserve">Suministro de material </t>
  </si>
  <si>
    <t>UEIMM</t>
  </si>
  <si>
    <t>objeto</t>
  </si>
  <si>
    <t xml:space="preserve">Remodelaciones </t>
  </si>
  <si>
    <t xml:space="preserve">JUNIO </t>
  </si>
  <si>
    <t>Mant. y rep. equipo y medio de transporte, repuestos y accesorios</t>
  </si>
  <si>
    <t xml:space="preserve">Repuestos y mano de obra </t>
  </si>
  <si>
    <t xml:space="preserve">JULIO </t>
  </si>
  <si>
    <t xml:space="preserve">Mant. y rep de equipo para computacion </t>
  </si>
  <si>
    <t xml:space="preserve">Mant. y rep. de equipo de oficina y muebles </t>
  </si>
  <si>
    <t>Mobiliario y equipo</t>
  </si>
  <si>
    <t>23500, 39100</t>
  </si>
  <si>
    <t xml:space="preserve">Limpieza, aseo y fumigacion, Limpieza y aseo personal </t>
  </si>
  <si>
    <t xml:space="preserve">Limpieza, aseo y fumigacion </t>
  </si>
  <si>
    <t>25100, 29100,31100</t>
  </si>
  <si>
    <t xml:space="preserve">Servicio de transporte, ceremonial y protocolo alimento y bebidas </t>
  </si>
  <si>
    <t xml:space="preserve">Eventos y mobilizacion </t>
  </si>
  <si>
    <t xml:space="preserve">Viaticos Nacionales </t>
  </si>
  <si>
    <t xml:space="preserve">Viajes a todo el pais </t>
  </si>
  <si>
    <t xml:space="preserve">Servicios de Vigilancia </t>
  </si>
  <si>
    <t>33100,33300,33500,39200</t>
  </si>
  <si>
    <t xml:space="preserve">Papel de Escritorio, Productos Artes Graficas, Libros revistas y Periodicos, utiles de Escritorio,ofivina y enseñanza </t>
  </si>
  <si>
    <t>34400, 35650</t>
  </si>
  <si>
    <t xml:space="preserve">Llantas camaras de aire , aceites grasas y lubricantes </t>
  </si>
  <si>
    <t xml:space="preserve">Productos Farmaceuticos y Medicinales Varios </t>
  </si>
  <si>
    <t>D. N P. P.</t>
  </si>
  <si>
    <t xml:space="preserve">Febrero </t>
  </si>
  <si>
    <t>Mantenimiento y Reparacion  de Equipos y Medios de Transporte</t>
  </si>
  <si>
    <t>Mantenimiento y Reparacion de Equipos para Computacion</t>
  </si>
  <si>
    <t>Limpieza, Aseo y Fumigacion.</t>
  </si>
  <si>
    <t>Servicio de Imprenta, Publicaciones y Reproducciones</t>
  </si>
  <si>
    <t>Primas y Gastos de Seguro</t>
  </si>
  <si>
    <t>2da. Trimestre</t>
  </si>
  <si>
    <t>Madera Corcho y sus Manufacturas</t>
  </si>
  <si>
    <t>Hilados y Telas</t>
  </si>
  <si>
    <t>Confecciones Textiles</t>
  </si>
  <si>
    <t>Prendas de vestir</t>
  </si>
  <si>
    <t>Productos Quimicos</t>
  </si>
  <si>
    <t>Insecticidas, Fumigantes y Otros</t>
  </si>
  <si>
    <t>Tintas, Pinturas y Colorantes</t>
  </si>
  <si>
    <t>Aceite, Grasas Lubricantes</t>
  </si>
  <si>
    <t>Productos no Ferrosos</t>
  </si>
  <si>
    <t>Estructura Metalicas Acabadas</t>
  </si>
  <si>
    <t>Productos de Arcilla y Ceramica</t>
  </si>
  <si>
    <t>Productos de Vidrio</t>
  </si>
  <si>
    <t>Productos de Loza y Porcelana</t>
  </si>
  <si>
    <t>Productos de Cemento, Asbetos y Yeso</t>
  </si>
  <si>
    <t>Productos Abrasivos</t>
  </si>
  <si>
    <t>Piedras, Arcilla y Arena</t>
  </si>
  <si>
    <t>Elementos de Limpieza y Aseo Personal</t>
  </si>
  <si>
    <t>Utiles de Escritorio, Oficina y Enseñanza</t>
  </si>
  <si>
    <t>Utensilios de Cocina y Comedor</t>
  </si>
  <si>
    <t>Repuestos y Accesorios</t>
  </si>
  <si>
    <t>TIGRES</t>
  </si>
  <si>
    <t>julio</t>
  </si>
  <si>
    <t>enero</t>
  </si>
  <si>
    <t>marzo</t>
  </si>
  <si>
    <t>abril</t>
  </si>
  <si>
    <t>mayo</t>
  </si>
  <si>
    <t>junio</t>
  </si>
  <si>
    <t>sep</t>
  </si>
  <si>
    <t>dic.</t>
  </si>
  <si>
    <t>Gas LPG</t>
  </si>
  <si>
    <t>Aceites, Grasas Lubricantes</t>
  </si>
  <si>
    <t>RECTORIA DEL SISTEMA DE EDUCACION POLICIAL</t>
  </si>
  <si>
    <t xml:space="preserve">PLAN ANUAL DE COMPRAS Y CONTRATACIONES (PACC) PARA EL AÑO FISCAL 2015 </t>
  </si>
  <si>
    <t>4er. Trimestre</t>
  </si>
  <si>
    <t>Coffe break, desayunos y alumuerzos, según los participantes</t>
  </si>
  <si>
    <t>4do. Trimestre</t>
  </si>
  <si>
    <t>Papel de escritorio</t>
  </si>
  <si>
    <t>Resmas de papel carta,oficio y legal</t>
  </si>
  <si>
    <t>Libros peridicos y revistas</t>
  </si>
  <si>
    <t>Suscripcion de periodicos</t>
  </si>
  <si>
    <t>Contrato</t>
  </si>
  <si>
    <t>1er. trimestre</t>
  </si>
  <si>
    <t>Compra de llantas para los diferentes automoviles asignados a la rectoria</t>
  </si>
  <si>
    <t>compra de llantas para los diferentes automoviles asignados a la rectoria</t>
  </si>
  <si>
    <t>3er. trimestre</t>
  </si>
  <si>
    <t>Adquisicion de medicamentos de parte de la rectoria</t>
  </si>
  <si>
    <t>3er .Trimestre</t>
  </si>
  <si>
    <t>Aceites y grasas lubricantes</t>
  </si>
  <si>
    <t>Compra de aceites grasas y lubricantes para los vehiculos asignados</t>
  </si>
  <si>
    <t>compra de aceites grasas y lubricantes para los vehiculos asignados</t>
  </si>
  <si>
    <t>Productos de material plastico</t>
  </si>
  <si>
    <t>compra de productos de plastico bolsas tubos de pvc,etc.</t>
  </si>
  <si>
    <t>36920-36930</t>
  </si>
  <si>
    <t xml:space="preserve">Accesorios de metal </t>
  </si>
  <si>
    <t>Compra de diferentes productos de ferreteria</t>
  </si>
  <si>
    <t>1er semestre</t>
  </si>
  <si>
    <t>Compra de azistin, cloro,detergentes escobas y otros</t>
  </si>
  <si>
    <t>Utiles de escritorio oficina,oficina y eseñanza</t>
  </si>
  <si>
    <t>Compra de material de oficina  lapices, perforadoras reglas, engrapadoras etc.</t>
  </si>
  <si>
    <t>utiles de escritorio oficina,oficina y eseñanza</t>
  </si>
  <si>
    <t>compra de material de oficina  lapices, perforadoras reglas , engrapadoras etc.</t>
  </si>
  <si>
    <t>2do. trimestre</t>
  </si>
  <si>
    <t>Compra de material de oficina, lapices, perforadoras reglas , engrapadoras etc.</t>
  </si>
  <si>
    <t>Utiles y materiales electricos</t>
  </si>
  <si>
    <t>compra de lamparas, focos,cable y otros</t>
  </si>
  <si>
    <t>Compra de lamparas, focos, cable y otros</t>
  </si>
  <si>
    <t>compra de repuestos para vehiculos tintas y toner</t>
  </si>
  <si>
    <t>4to. trimestre</t>
  </si>
  <si>
    <t>ACADEMIA NACIONAL DE POLIICA (ANAPO)</t>
  </si>
  <si>
    <t>febrero</t>
  </si>
  <si>
    <t>octubre</t>
  </si>
  <si>
    <t>Mantenimiento y reparación de equipo de oficina y muebles</t>
  </si>
  <si>
    <t>Mantenimiento y reparacion de equipos y muebles</t>
  </si>
  <si>
    <t>amayo</t>
  </si>
  <si>
    <t>septiembre</t>
  </si>
  <si>
    <t>Servicio de imprenta publicaciones y rerproducciones</t>
  </si>
  <si>
    <t>Productos farmaceuticos y medicinales varios</t>
  </si>
  <si>
    <t>2do. semestre</t>
  </si>
  <si>
    <t>Tintas pinturas y colorantes</t>
  </si>
  <si>
    <t>mensual</t>
  </si>
  <si>
    <t>mesual</t>
  </si>
  <si>
    <t>noviembre</t>
  </si>
  <si>
    <t>niviembre</t>
  </si>
  <si>
    <t xml:space="preserve">diciembre </t>
  </si>
  <si>
    <t>diciembre</t>
  </si>
  <si>
    <t>Elementos de ferreteria</t>
  </si>
  <si>
    <t>Elemento de limpieza y aseo personal</t>
  </si>
  <si>
    <t>Utiles de escritorio de Oficina y enseñanza</t>
  </si>
  <si>
    <t>Utensilios de cocina y comedor</t>
  </si>
  <si>
    <t xml:space="preserve">junio </t>
  </si>
  <si>
    <t>Equipo varios de oficina</t>
  </si>
  <si>
    <t>INSTITUTO TECNOLOGICO POLICIAL(I.T.P.)</t>
  </si>
  <si>
    <t>Mantenimiento yreparacion de equipos y maquinaria de produccion</t>
  </si>
  <si>
    <t>mantenimiento y reparacion de equipos y muebles</t>
  </si>
  <si>
    <t>ceremonial y protocolo</t>
  </si>
  <si>
    <t>maderas, corchos y sus manufacturas</t>
  </si>
  <si>
    <t>papel de escritorio</t>
  </si>
  <si>
    <t>productos de papel y carton</t>
  </si>
  <si>
    <t>llantas y camaras de aire</t>
  </si>
  <si>
    <t>productos quimicos</t>
  </si>
  <si>
    <t>productos farmaceuticos y medicinales varios</t>
  </si>
  <si>
    <t>4to.  trimestre</t>
  </si>
  <si>
    <t>tintas, pinturas y colorantes</t>
  </si>
  <si>
    <t>gas LPG</t>
  </si>
  <si>
    <t>1 mes</t>
  </si>
  <si>
    <t>2 mes</t>
  </si>
  <si>
    <t>3 mes</t>
  </si>
  <si>
    <t>4 mes</t>
  </si>
  <si>
    <t>5 mes</t>
  </si>
  <si>
    <t>6 mes</t>
  </si>
  <si>
    <t>7 mes</t>
  </si>
  <si>
    <t>8 mes</t>
  </si>
  <si>
    <t>9 mes</t>
  </si>
  <si>
    <t>10 mes</t>
  </si>
  <si>
    <t>11 mes</t>
  </si>
  <si>
    <t>aceites y grasas lubricantes</t>
  </si>
  <si>
    <t>3er.  trimestre</t>
  </si>
  <si>
    <t>productos de material plastico</t>
  </si>
  <si>
    <t>elementos de ferreteria</t>
  </si>
  <si>
    <t>elementos de limpieza y aseo personal</t>
  </si>
  <si>
    <t>1er.  trimestre</t>
  </si>
  <si>
    <t>2do.  trimestre</t>
  </si>
  <si>
    <t>utiles de escritorio oficina y enseñanza</t>
  </si>
  <si>
    <t>utles y materiales electricos</t>
  </si>
  <si>
    <t>utencilios de cocina y comedor</t>
  </si>
  <si>
    <t>1er. semestre</t>
  </si>
  <si>
    <t>repuestos y accesorios</t>
  </si>
  <si>
    <t>DIRECCION NACIONAL POLICIA PREVENTIVA (UMEP Y UDEP)</t>
  </si>
  <si>
    <t>Objeto del gasto</t>
  </si>
  <si>
    <t>MANTENIMIENTO Y REPARACION DE EQUIPO Y MEDIOS DE TRANPORTE</t>
  </si>
  <si>
    <t>FEBR</t>
  </si>
  <si>
    <t>1er TRIMESTRE</t>
  </si>
  <si>
    <t>3ER. TRIMESTRE</t>
  </si>
  <si>
    <t>OCT</t>
  </si>
  <si>
    <t>4to. TRIMESTRE</t>
  </si>
  <si>
    <t>MANTENIMIENTO Y REPARACION DE EQUIPO PARA COMPUTACION</t>
  </si>
  <si>
    <t>NOV</t>
  </si>
  <si>
    <t>MANTENIMIENTO Y REPARACION DE EQUIPO DE OFICINA Y MUEBLES</t>
  </si>
  <si>
    <t>2do TRIMESTRE</t>
  </si>
  <si>
    <t>LIMPIEZA, ASEO Y FUMIGACION</t>
  </si>
  <si>
    <t>PASAJES NACIONALES</t>
  </si>
  <si>
    <t>SEPT</t>
  </si>
  <si>
    <t>DIC</t>
  </si>
  <si>
    <t>CEREMONIAL Y PROTOCOLO</t>
  </si>
  <si>
    <t>ALIMENTOS Y BEBIDAS PARA PERSONAS</t>
  </si>
  <si>
    <t>PAPEL DE ESCRITORIO</t>
  </si>
  <si>
    <t>PRODUCTOS DE PAPEL Y CARTON</t>
  </si>
  <si>
    <t>LANTAS Y CAMARAS DE AIRE</t>
  </si>
  <si>
    <t>PRODUCTOS QUIMICOS</t>
  </si>
  <si>
    <t>TINTAS PINTURAS Y COLORANTES</t>
  </si>
  <si>
    <t>ACEITES Y GRASAS LUBRICANTES</t>
  </si>
  <si>
    <t>PRODUCTOS FERROSOS</t>
  </si>
  <si>
    <t>ELEMENTOS DE FERRETERIA</t>
  </si>
  <si>
    <t>PRODUCTOS DE ARCILLA Y CERAMICA</t>
  </si>
  <si>
    <t>CEMENTO CAL Y YESO</t>
  </si>
  <si>
    <t>PIEDRA ARCILLA Y CERAMICA</t>
  </si>
  <si>
    <t>ELEMENTOS DE LIMPIEZA Y ASEO PERSONAL</t>
  </si>
  <si>
    <t>UTILES DE ESCRITORIO OFICINA Y ENSEÑANZA</t>
  </si>
  <si>
    <t>UTILES Y MATERIALES ELECTRICOS</t>
  </si>
  <si>
    <t>REPUESTOS Y ACCESORIOS</t>
  </si>
  <si>
    <t>DIRECCION NACIONAL POLICIA PREVENTIVA (UE: COBRAS)</t>
  </si>
  <si>
    <t>1ER TRIMESTRE</t>
  </si>
  <si>
    <t>2DO. TRIMESTRE</t>
  </si>
  <si>
    <t>4TO. TRIMESTRE</t>
  </si>
  <si>
    <t>2do. TRIMESTRE</t>
  </si>
  <si>
    <t>4TO TRIMESTRE</t>
  </si>
  <si>
    <t>GAS LPG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</si>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</sst>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L.&quot;\ * #,##0.00_ ;_ &quot;L.&quot;\ * \-#,##0.00_ ;_ &quot;L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&quot;L&quot;#,##0.00"/>
    <numFmt numFmtId="166" formatCode="_(* #,##0.0000_);_(* \(#,##0.0000\);_(* &quot;-&quot;??_);_(@_)"/>
    <numFmt numFmtId="167" formatCode="&quot;L.&quot;\ #,##0.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indexed="12"/>
      <name val="Arial"/>
      <family val="2"/>
    </font>
    <font>
      <sz val="8"/>
      <color rgb="FFFF0000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indexed="12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9"/>
      <color theme="1"/>
      <name val="Arial"/>
      <family val="2"/>
    </font>
    <font>
      <sz val="8"/>
      <color indexed="10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9"/>
      <color indexed="12"/>
      <name val="Arial"/>
      <family val="2"/>
    </font>
    <font>
      <b/>
      <sz val="8"/>
      <color indexed="10"/>
      <name val="Arial"/>
      <family val="2"/>
    </font>
    <font>
      <sz val="8"/>
      <color indexed="12"/>
      <name val="Arial"/>
      <family val="2"/>
    </font>
    <font>
      <b/>
      <i/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Arial"/>
      <family val="2"/>
    </font>
    <font>
      <b/>
      <i/>
      <sz val="11"/>
      <name val="Arial"/>
      <family val="2"/>
    </font>
    <font>
      <sz val="11"/>
      <name val="Calibri"/>
      <family val="2"/>
      <scheme val="minor"/>
    </font>
    <font>
      <b/>
      <sz val="11"/>
      <color indexed="10"/>
      <name val="Arial"/>
      <family val="2"/>
    </font>
    <font>
      <sz val="11"/>
      <color indexed="12"/>
      <name val="Arial"/>
      <family val="2"/>
    </font>
    <font>
      <sz val="8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</cellStyleXfs>
  <cellXfs count="4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6" fillId="0" borderId="0" xfId="0" applyFont="1" applyFill="1" applyAlignment="1">
      <alignment horizontal="center" vertical="center" wrapText="1"/>
    </xf>
    <xf numFmtId="0" fontId="0" fillId="0" borderId="0" xfId="0" applyBorder="1"/>
    <xf numFmtId="0" fontId="8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/>
    <xf numFmtId="14" fontId="15" fillId="0" borderId="15" xfId="0" applyNumberFormat="1" applyFont="1" applyFill="1" applyBorder="1" applyAlignment="1">
      <alignment horizontal="center" vertical="center"/>
    </xf>
    <xf numFmtId="14" fontId="15" fillId="0" borderId="15" xfId="0" applyNumberFormat="1" applyFont="1" applyBorder="1" applyAlignment="1">
      <alignment horizontal="center" vertical="center"/>
    </xf>
    <xf numFmtId="165" fontId="6" fillId="0" borderId="15" xfId="2" applyNumberFormat="1" applyFont="1" applyBorder="1" applyAlignment="1">
      <alignment horizontal="center" vertical="center" wrapText="1"/>
    </xf>
    <xf numFmtId="165" fontId="18" fillId="0" borderId="15" xfId="2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19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Border="1"/>
    <xf numFmtId="0" fontId="0" fillId="0" borderId="0" xfId="0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6" xfId="0" applyBorder="1"/>
    <xf numFmtId="0" fontId="23" fillId="0" borderId="15" xfId="0" applyFont="1" applyBorder="1" applyAlignment="1">
      <alignment horizontal="center" vertical="center"/>
    </xf>
    <xf numFmtId="0" fontId="23" fillId="0" borderId="0" xfId="0" applyFont="1"/>
    <xf numFmtId="0" fontId="23" fillId="0" borderId="15" xfId="0" applyFont="1" applyBorder="1"/>
    <xf numFmtId="0" fontId="23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 wrapText="1"/>
    </xf>
    <xf numFmtId="0" fontId="0" fillId="0" borderId="0" xfId="0" applyFont="1"/>
    <xf numFmtId="0" fontId="25" fillId="0" borderId="1" xfId="0" applyFont="1" applyBorder="1"/>
    <xf numFmtId="0" fontId="26" fillId="0" borderId="2" xfId="0" applyFont="1" applyBorder="1"/>
    <xf numFmtId="14" fontId="25" fillId="0" borderId="3" xfId="0" applyNumberFormat="1" applyFont="1" applyBorder="1" applyAlignment="1"/>
    <xf numFmtId="0" fontId="26" fillId="0" borderId="0" xfId="0" applyFont="1" applyAlignment="1">
      <alignment wrapText="1"/>
    </xf>
    <xf numFmtId="0" fontId="25" fillId="0" borderId="15" xfId="0" applyFont="1" applyBorder="1" applyAlignment="1">
      <alignment horizontal="center" wrapText="1"/>
    </xf>
    <xf numFmtId="0" fontId="25" fillId="0" borderId="0" xfId="0" applyFont="1" applyBorder="1" applyAlignment="1"/>
    <xf numFmtId="0" fontId="25" fillId="0" borderId="19" xfId="0" applyFont="1" applyBorder="1" applyAlignment="1"/>
    <xf numFmtId="0" fontId="25" fillId="0" borderId="2" xfId="0" applyFont="1" applyBorder="1" applyAlignment="1">
      <alignment horizontal="left"/>
    </xf>
    <xf numFmtId="0" fontId="25" fillId="0" borderId="3" xfId="0" applyFont="1" applyBorder="1" applyAlignment="1"/>
    <xf numFmtId="0" fontId="25" fillId="0" borderId="19" xfId="0" applyFont="1" applyBorder="1" applyAlignment="1">
      <alignment wrapText="1"/>
    </xf>
    <xf numFmtId="0" fontId="26" fillId="0" borderId="3" xfId="0" applyFont="1" applyBorder="1"/>
    <xf numFmtId="0" fontId="26" fillId="0" borderId="0" xfId="0" applyFont="1"/>
    <xf numFmtId="0" fontId="25" fillId="0" borderId="1" xfId="0" applyFont="1" applyBorder="1" applyAlignment="1">
      <alignment horizontal="left"/>
    </xf>
    <xf numFmtId="0" fontId="25" fillId="0" borderId="3" xfId="0" applyFont="1" applyBorder="1" applyAlignment="1">
      <alignment horizontal="right"/>
    </xf>
    <xf numFmtId="0" fontId="25" fillId="0" borderId="20" xfId="0" applyFont="1" applyBorder="1"/>
    <xf numFmtId="0" fontId="26" fillId="0" borderId="21" xfId="0" applyFont="1" applyBorder="1"/>
    <xf numFmtId="0" fontId="25" fillId="0" borderId="16" xfId="0" applyFont="1" applyBorder="1" applyAlignment="1"/>
    <xf numFmtId="0" fontId="25" fillId="0" borderId="17" xfId="0" applyFont="1" applyBorder="1" applyAlignment="1"/>
    <xf numFmtId="0" fontId="25" fillId="0" borderId="21" xfId="0" applyFont="1" applyBorder="1"/>
    <xf numFmtId="0" fontId="25" fillId="0" borderId="17" xfId="0" applyFont="1" applyBorder="1" applyAlignment="1">
      <alignment wrapText="1"/>
    </xf>
    <xf numFmtId="0" fontId="26" fillId="0" borderId="16" xfId="0" applyFont="1" applyBorder="1"/>
    <xf numFmtId="0" fontId="25" fillId="0" borderId="20" xfId="0" applyFont="1" applyBorder="1" applyAlignment="1">
      <alignment horizontal="left"/>
    </xf>
    <xf numFmtId="0" fontId="25" fillId="0" borderId="21" xfId="0" applyFont="1" applyBorder="1" applyAlignment="1">
      <alignment horizontal="left"/>
    </xf>
    <xf numFmtId="0" fontId="25" fillId="0" borderId="16" xfId="0" applyFont="1" applyBorder="1" applyAlignment="1">
      <alignment horizontal="right"/>
    </xf>
    <xf numFmtId="0" fontId="0" fillId="0" borderId="0" xfId="0" applyFont="1" applyAlignment="1">
      <alignment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0" fillId="0" borderId="6" xfId="0" applyFont="1" applyBorder="1"/>
    <xf numFmtId="0" fontId="0" fillId="0" borderId="0" xfId="0" applyFont="1" applyBorder="1"/>
    <xf numFmtId="0" fontId="27" fillId="0" borderId="0" xfId="0" applyFont="1" applyBorder="1"/>
    <xf numFmtId="0" fontId="27" fillId="0" borderId="7" xfId="0" applyFont="1" applyBorder="1"/>
    <xf numFmtId="0" fontId="3" fillId="0" borderId="0" xfId="0" applyFont="1"/>
    <xf numFmtId="0" fontId="30" fillId="0" borderId="0" xfId="3" applyFont="1" applyAlignment="1">
      <alignment wrapText="1"/>
    </xf>
    <xf numFmtId="0" fontId="30" fillId="0" borderId="0" xfId="3" applyFont="1" applyAlignment="1">
      <alignment horizontal="center" wrapText="1"/>
    </xf>
    <xf numFmtId="0" fontId="30" fillId="0" borderId="0" xfId="3" applyFont="1"/>
    <xf numFmtId="0" fontId="31" fillId="0" borderId="0" xfId="3" applyFont="1" applyFill="1" applyAlignment="1">
      <alignment horizontal="center" vertical="center" wrapText="1"/>
    </xf>
    <xf numFmtId="0" fontId="0" fillId="0" borderId="1" xfId="0" applyBorder="1"/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/>
    </xf>
    <xf numFmtId="0" fontId="33" fillId="0" borderId="15" xfId="4" applyFont="1" applyBorder="1" applyAlignment="1">
      <alignment horizontal="center" vertical="center" wrapText="1"/>
    </xf>
    <xf numFmtId="0" fontId="0" fillId="0" borderId="20" xfId="0" applyBorder="1"/>
    <xf numFmtId="0" fontId="0" fillId="0" borderId="17" xfId="0" applyBorder="1" applyAlignment="1">
      <alignment horizontal="left"/>
    </xf>
    <xf numFmtId="14" fontId="34" fillId="0" borderId="15" xfId="4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left" vertical="center" wrapText="1"/>
    </xf>
    <xf numFmtId="0" fontId="35" fillId="0" borderId="15" xfId="3" applyFont="1" applyBorder="1" applyAlignment="1">
      <alignment horizontal="center" vertical="center" wrapText="1"/>
    </xf>
    <xf numFmtId="16" fontId="35" fillId="0" borderId="15" xfId="3" applyNumberFormat="1" applyFont="1" applyBorder="1" applyAlignment="1">
      <alignment horizontal="center" vertical="center" wrapText="1"/>
    </xf>
    <xf numFmtId="164" fontId="35" fillId="0" borderId="15" xfId="5" applyFont="1" applyBorder="1" applyAlignment="1">
      <alignment horizontal="center" vertical="center" wrapText="1"/>
    </xf>
    <xf numFmtId="164" fontId="0" fillId="0" borderId="0" xfId="0" applyNumberFormat="1"/>
    <xf numFmtId="0" fontId="23" fillId="0" borderId="15" xfId="0" applyFont="1" applyBorder="1" applyAlignment="1">
      <alignment horizontal="left" vertical="center"/>
    </xf>
    <xf numFmtId="0" fontId="35" fillId="0" borderId="15" xfId="3" applyFont="1" applyBorder="1" applyAlignment="1">
      <alignment horizontal="center" vertical="center"/>
    </xf>
    <xf numFmtId="16" fontId="35" fillId="0" borderId="15" xfId="3" applyNumberFormat="1" applyFont="1" applyFill="1" applyBorder="1" applyAlignment="1">
      <alignment horizontal="center" vertical="center"/>
    </xf>
    <xf numFmtId="16" fontId="35" fillId="0" borderId="15" xfId="3" applyNumberFormat="1" applyFont="1" applyBorder="1" applyAlignment="1">
      <alignment horizontal="center" vertical="center"/>
    </xf>
    <xf numFmtId="14" fontId="35" fillId="0" borderId="15" xfId="3" applyNumberFormat="1" applyFont="1" applyBorder="1" applyAlignment="1">
      <alignment horizontal="center" vertical="center"/>
    </xf>
    <xf numFmtId="164" fontId="35" fillId="0" borderId="15" xfId="5" applyFont="1" applyBorder="1" applyAlignment="1">
      <alignment horizontal="center" vertical="center"/>
    </xf>
    <xf numFmtId="0" fontId="35" fillId="0" borderId="15" xfId="3" applyFont="1" applyBorder="1" applyAlignment="1">
      <alignment horizontal="justify" vertical="center" wrapText="1"/>
    </xf>
    <xf numFmtId="16" fontId="35" fillId="0" borderId="15" xfId="3" applyNumberFormat="1" applyFont="1" applyFill="1" applyBorder="1" applyAlignment="1">
      <alignment horizontal="center" vertical="center" wrapText="1"/>
    </xf>
    <xf numFmtId="16" fontId="30" fillId="0" borderId="15" xfId="3" applyNumberFormat="1" applyFont="1" applyFill="1" applyBorder="1" applyAlignment="1">
      <alignment horizontal="center" vertical="center" wrapText="1"/>
    </xf>
    <xf numFmtId="16" fontId="30" fillId="0" borderId="15" xfId="3" applyNumberFormat="1" applyFont="1" applyBorder="1" applyAlignment="1">
      <alignment horizontal="center" vertical="center" wrapText="1"/>
    </xf>
    <xf numFmtId="0" fontId="2" fillId="0" borderId="0" xfId="0" applyFont="1"/>
    <xf numFmtId="0" fontId="35" fillId="0" borderId="19" xfId="3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/>
    </xf>
    <xf numFmtId="0" fontId="35" fillId="0" borderId="17" xfId="3" applyFont="1" applyBorder="1" applyAlignment="1">
      <alignment horizontal="center" vertical="center" wrapText="1"/>
    </xf>
    <xf numFmtId="164" fontId="16" fillId="0" borderId="15" xfId="5" applyFont="1" applyBorder="1" applyAlignment="1">
      <alignment horizontal="center" vertical="center" wrapText="1"/>
    </xf>
    <xf numFmtId="0" fontId="35" fillId="0" borderId="15" xfId="3" applyFont="1" applyBorder="1" applyAlignment="1">
      <alignment vertical="center" wrapText="1"/>
    </xf>
    <xf numFmtId="166" fontId="35" fillId="0" borderId="15" xfId="5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6" fillId="0" borderId="15" xfId="3" applyFont="1" applyBorder="1" applyAlignment="1">
      <alignment horizontal="center" vertical="center" wrapText="1"/>
    </xf>
    <xf numFmtId="164" fontId="37" fillId="0" borderId="15" xfId="5" applyFont="1" applyFill="1" applyBorder="1" applyAlignment="1">
      <alignment horizontal="right" vertical="center"/>
    </xf>
    <xf numFmtId="164" fontId="38" fillId="0" borderId="15" xfId="5" applyFont="1" applyFill="1" applyBorder="1" applyAlignment="1">
      <alignment horizontal="right" vertical="center"/>
    </xf>
    <xf numFmtId="0" fontId="12" fillId="0" borderId="0" xfId="3"/>
    <xf numFmtId="0" fontId="12" fillId="0" borderId="0" xfId="3" applyAlignment="1">
      <alignment horizontal="center"/>
    </xf>
    <xf numFmtId="0" fontId="30" fillId="0" borderId="1" xfId="3" applyFont="1" applyBorder="1" applyAlignment="1">
      <alignment vertical="center"/>
    </xf>
    <xf numFmtId="0" fontId="30" fillId="0" borderId="3" xfId="3" applyFont="1" applyBorder="1" applyAlignment="1">
      <alignment horizontal="center" vertical="center"/>
    </xf>
    <xf numFmtId="0" fontId="30" fillId="0" borderId="3" xfId="3" applyFont="1" applyBorder="1" applyAlignment="1">
      <alignment horizontal="right" vertical="center"/>
    </xf>
    <xf numFmtId="0" fontId="30" fillId="0" borderId="2" xfId="3" applyFont="1" applyBorder="1" applyAlignment="1">
      <alignment horizontal="right" vertical="center"/>
    </xf>
    <xf numFmtId="0" fontId="12" fillId="0" borderId="0" xfId="3" applyBorder="1"/>
    <xf numFmtId="0" fontId="30" fillId="0" borderId="8" xfId="3" applyFont="1" applyBorder="1" applyAlignment="1">
      <alignment horizontal="center" wrapText="1"/>
    </xf>
    <xf numFmtId="0" fontId="12" fillId="0" borderId="4" xfId="3" applyBorder="1"/>
    <xf numFmtId="0" fontId="12" fillId="0" borderId="5" xfId="3" applyBorder="1"/>
    <xf numFmtId="0" fontId="30" fillId="0" borderId="8" xfId="3" applyFont="1" applyBorder="1" applyAlignment="1">
      <alignment horizontal="center" vertical="center" wrapText="1"/>
    </xf>
    <xf numFmtId="164" fontId="35" fillId="0" borderId="8" xfId="5" applyFont="1" applyBorder="1"/>
    <xf numFmtId="164" fontId="35" fillId="0" borderId="5" xfId="5" applyFont="1" applyBorder="1"/>
    <xf numFmtId="0" fontId="30" fillId="0" borderId="20" xfId="3" applyFont="1" applyBorder="1" applyAlignment="1">
      <alignment vertical="center"/>
    </xf>
    <xf numFmtId="0" fontId="30" fillId="0" borderId="16" xfId="3" applyFont="1" applyBorder="1" applyAlignment="1">
      <alignment horizontal="center" vertical="center"/>
    </xf>
    <xf numFmtId="0" fontId="30" fillId="0" borderId="16" xfId="3" applyFont="1" applyBorder="1" applyAlignment="1">
      <alignment horizontal="right" vertical="center"/>
    </xf>
    <xf numFmtId="0" fontId="30" fillId="0" borderId="21" xfId="3" applyFont="1" applyBorder="1" applyAlignment="1">
      <alignment horizontal="right" vertical="center"/>
    </xf>
    <xf numFmtId="0" fontId="30" fillId="0" borderId="20" xfId="3" applyFont="1" applyBorder="1" applyAlignment="1">
      <alignment horizontal="center" wrapText="1"/>
    </xf>
    <xf numFmtId="0" fontId="12" fillId="0" borderId="21" xfId="3" applyBorder="1"/>
    <xf numFmtId="0" fontId="12" fillId="0" borderId="16" xfId="3" applyBorder="1"/>
    <xf numFmtId="164" fontId="35" fillId="0" borderId="20" xfId="5" applyFont="1" applyBorder="1"/>
    <xf numFmtId="164" fontId="35" fillId="0" borderId="16" xfId="5" applyFont="1" applyBorder="1"/>
    <xf numFmtId="0" fontId="24" fillId="0" borderId="0" xfId="3" applyFont="1"/>
    <xf numFmtId="0" fontId="12" fillId="0" borderId="0" xfId="3" applyFont="1"/>
    <xf numFmtId="0" fontId="40" fillId="0" borderId="0" xfId="0" applyFont="1" applyAlignment="1">
      <alignment horizontal="center" vertical="center"/>
    </xf>
    <xf numFmtId="44" fontId="0" fillId="0" borderId="0" xfId="0" applyNumberFormat="1"/>
    <xf numFmtId="0" fontId="30" fillId="0" borderId="0" xfId="3" applyFont="1" applyAlignment="1">
      <alignment horizontal="center"/>
    </xf>
    <xf numFmtId="44" fontId="30" fillId="0" borderId="0" xfId="3" applyNumberFormat="1" applyFont="1"/>
    <xf numFmtId="44" fontId="33" fillId="0" borderId="15" xfId="4" applyNumberFormat="1" applyFont="1" applyBorder="1" applyAlignment="1">
      <alignment horizontal="center" vertical="center" wrapText="1"/>
    </xf>
    <xf numFmtId="44" fontId="34" fillId="0" borderId="15" xfId="4" applyNumberFormat="1" applyFont="1" applyFill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30" fillId="0" borderId="15" xfId="3" applyFont="1" applyBorder="1" applyAlignment="1">
      <alignment horizontal="center" vertical="center" wrapText="1"/>
    </xf>
    <xf numFmtId="0" fontId="35" fillId="7" borderId="15" xfId="3" applyFont="1" applyFill="1" applyBorder="1" applyAlignment="1">
      <alignment horizontal="center" vertical="center" wrapText="1"/>
    </xf>
    <xf numFmtId="16" fontId="35" fillId="7" borderId="15" xfId="3" applyNumberFormat="1" applyFont="1" applyFill="1" applyBorder="1" applyAlignment="1">
      <alignment horizontal="center" vertical="center" wrapText="1"/>
    </xf>
    <xf numFmtId="44" fontId="35" fillId="0" borderId="15" xfId="5" applyNumberFormat="1" applyFont="1" applyBorder="1" applyAlignment="1">
      <alignment horizontal="center" vertical="center" wrapText="1"/>
    </xf>
    <xf numFmtId="16" fontId="35" fillId="7" borderId="15" xfId="3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4" fontId="2" fillId="0" borderId="0" xfId="0" applyNumberFormat="1" applyFont="1"/>
    <xf numFmtId="0" fontId="35" fillId="0" borderId="15" xfId="3" applyFont="1" applyBorder="1" applyAlignment="1">
      <alignment horizontal="center" vertical="center" wrapText="1"/>
    </xf>
    <xf numFmtId="0" fontId="35" fillId="0" borderId="17" xfId="3" applyFont="1" applyBorder="1" applyAlignment="1">
      <alignment vertical="center" wrapText="1"/>
    </xf>
    <xf numFmtId="0" fontId="35" fillId="0" borderId="19" xfId="3" applyFont="1" applyBorder="1" applyAlignment="1">
      <alignment vertical="center" wrapText="1"/>
    </xf>
    <xf numFmtId="0" fontId="35" fillId="7" borderId="19" xfId="3" applyFont="1" applyFill="1" applyBorder="1" applyAlignment="1">
      <alignment horizontal="center" vertical="center" wrapText="1"/>
    </xf>
    <xf numFmtId="44" fontId="35" fillId="5" borderId="15" xfId="5" applyNumberFormat="1" applyFont="1" applyFill="1" applyBorder="1" applyAlignment="1">
      <alignment horizontal="center" vertical="center" wrapText="1"/>
    </xf>
    <xf numFmtId="44" fontId="35" fillId="0" borderId="15" xfId="5" applyNumberFormat="1" applyFont="1" applyBorder="1" applyAlignment="1">
      <alignment vertical="center" wrapText="1"/>
    </xf>
    <xf numFmtId="44" fontId="35" fillId="0" borderId="17" xfId="5" applyNumberFormat="1" applyFont="1" applyBorder="1" applyAlignment="1">
      <alignment vertical="center" wrapText="1"/>
    </xf>
    <xf numFmtId="16" fontId="35" fillId="7" borderId="17" xfId="3" applyNumberFormat="1" applyFont="1" applyFill="1" applyBorder="1" applyAlignment="1">
      <alignment horizontal="center" vertical="center" wrapText="1"/>
    </xf>
    <xf numFmtId="16" fontId="35" fillId="7" borderId="19" xfId="3" applyNumberFormat="1" applyFont="1" applyFill="1" applyBorder="1" applyAlignment="1">
      <alignment horizontal="center" vertical="center" wrapText="1"/>
    </xf>
    <xf numFmtId="16" fontId="35" fillId="7" borderId="19" xfId="3" applyNumberFormat="1" applyFont="1" applyFill="1" applyBorder="1" applyAlignment="1">
      <alignment horizontal="center" vertical="center"/>
    </xf>
    <xf numFmtId="16" fontId="35" fillId="7" borderId="18" xfId="3" applyNumberFormat="1" applyFont="1" applyFill="1" applyBorder="1" applyAlignment="1">
      <alignment horizontal="center" vertical="center" wrapText="1"/>
    </xf>
    <xf numFmtId="0" fontId="41" fillId="0" borderId="0" xfId="0" applyFont="1"/>
    <xf numFmtId="0" fontId="0" fillId="0" borderId="0" xfId="0" applyAlignment="1">
      <alignment horizontal="center"/>
    </xf>
    <xf numFmtId="44" fontId="37" fillId="0" borderId="15" xfId="5" applyNumberFormat="1" applyFont="1" applyFill="1" applyBorder="1" applyAlignment="1">
      <alignment horizontal="right" vertical="center"/>
    </xf>
    <xf numFmtId="44" fontId="38" fillId="0" borderId="15" xfId="5" applyNumberFormat="1" applyFont="1" applyFill="1" applyBorder="1" applyAlignment="1">
      <alignment horizontal="right" vertical="center"/>
    </xf>
    <xf numFmtId="44" fontId="41" fillId="0" borderId="0" xfId="0" applyNumberFormat="1" applyFont="1"/>
    <xf numFmtId="44" fontId="12" fillId="0" borderId="0" xfId="3" applyNumberFormat="1"/>
    <xf numFmtId="44" fontId="35" fillId="0" borderId="5" xfId="5" applyNumberFormat="1" applyFont="1" applyBorder="1"/>
    <xf numFmtId="44" fontId="35" fillId="0" borderId="16" xfId="5" applyNumberFormat="1" applyFont="1" applyBorder="1"/>
    <xf numFmtId="0" fontId="30" fillId="0" borderId="1" xfId="3" applyFont="1" applyBorder="1" applyAlignment="1">
      <alignment horizontal="right" vertical="center"/>
    </xf>
    <xf numFmtId="0" fontId="30" fillId="0" borderId="20" xfId="3" applyFont="1" applyBorder="1" applyAlignment="1">
      <alignment horizontal="right" vertical="center"/>
    </xf>
    <xf numFmtId="0" fontId="42" fillId="0" borderId="0" xfId="0" applyFont="1"/>
    <xf numFmtId="0" fontId="7" fillId="0" borderId="15" xfId="3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13" fillId="0" borderId="15" xfId="4" applyFont="1" applyBorder="1" applyAlignment="1">
      <alignment horizontal="center" vertical="center" wrapText="1"/>
    </xf>
    <xf numFmtId="14" fontId="15" fillId="0" borderId="15" xfId="4" applyNumberFormat="1" applyFont="1" applyFill="1" applyBorder="1" applyAlignment="1">
      <alignment horizontal="center" vertical="center"/>
    </xf>
    <xf numFmtId="0" fontId="12" fillId="0" borderId="15" xfId="3" applyFont="1" applyBorder="1" applyAlignment="1">
      <alignment horizontal="justify" vertical="center" wrapText="1"/>
    </xf>
    <xf numFmtId="0" fontId="12" fillId="0" borderId="15" xfId="3" applyFont="1" applyBorder="1" applyAlignment="1">
      <alignment horizontal="left" vertical="center" wrapText="1"/>
    </xf>
    <xf numFmtId="0" fontId="12" fillId="0" borderId="15" xfId="3" applyFont="1" applyBorder="1" applyAlignment="1">
      <alignment horizontal="center" vertical="center" wrapText="1"/>
    </xf>
    <xf numFmtId="16" fontId="12" fillId="0" borderId="15" xfId="3" applyNumberFormat="1" applyFont="1" applyBorder="1" applyAlignment="1">
      <alignment horizontal="center" vertical="center" wrapText="1"/>
    </xf>
    <xf numFmtId="16" fontId="12" fillId="0" borderId="15" xfId="3" applyNumberFormat="1" applyFont="1" applyFill="1" applyBorder="1" applyAlignment="1">
      <alignment horizontal="center" vertical="center" wrapText="1"/>
    </xf>
    <xf numFmtId="16" fontId="12" fillId="0" borderId="8" xfId="3" applyNumberFormat="1" applyFont="1" applyFill="1" applyBorder="1" applyAlignment="1">
      <alignment vertical="center" wrapText="1"/>
    </xf>
    <xf numFmtId="164" fontId="12" fillId="0" borderId="15" xfId="5" applyFont="1" applyBorder="1" applyAlignment="1">
      <alignment horizontal="center" vertical="center" wrapText="1"/>
    </xf>
    <xf numFmtId="164" fontId="26" fillId="0" borderId="0" xfId="0" applyNumberFormat="1" applyFont="1"/>
    <xf numFmtId="0" fontId="43" fillId="0" borderId="0" xfId="0" applyFont="1"/>
    <xf numFmtId="0" fontId="12" fillId="0" borderId="19" xfId="3" applyFont="1" applyBorder="1" applyAlignment="1">
      <alignment horizontal="center" vertical="center" wrapText="1"/>
    </xf>
    <xf numFmtId="0" fontId="12" fillId="0" borderId="15" xfId="3" applyFont="1" applyBorder="1" applyAlignment="1">
      <alignment vertical="center" wrapText="1"/>
    </xf>
    <xf numFmtId="16" fontId="12" fillId="0" borderId="5" xfId="3" applyNumberFormat="1" applyFont="1" applyFill="1" applyBorder="1" applyAlignment="1">
      <alignment vertical="center" wrapText="1"/>
    </xf>
    <xf numFmtId="0" fontId="12" fillId="0" borderId="15" xfId="3" applyFont="1" applyBorder="1" applyAlignment="1">
      <alignment horizontal="center" vertical="center"/>
    </xf>
    <xf numFmtId="0" fontId="12" fillId="0" borderId="15" xfId="3" applyFont="1" applyBorder="1" applyAlignment="1">
      <alignment horizontal="left" vertical="center"/>
    </xf>
    <xf numFmtId="0" fontId="15" fillId="0" borderId="15" xfId="3" applyFont="1" applyBorder="1" applyAlignment="1">
      <alignment horizontal="center" vertical="center" wrapText="1"/>
    </xf>
    <xf numFmtId="164" fontId="6" fillId="0" borderId="15" xfId="5" applyFont="1" applyFill="1" applyBorder="1" applyAlignment="1">
      <alignment horizontal="right" vertical="center"/>
    </xf>
    <xf numFmtId="0" fontId="44" fillId="0" borderId="0" xfId="0" applyFont="1"/>
    <xf numFmtId="164" fontId="18" fillId="0" borderId="15" xfId="5" applyFont="1" applyFill="1" applyBorder="1" applyAlignment="1">
      <alignment horizontal="right" vertical="center"/>
    </xf>
    <xf numFmtId="0" fontId="45" fillId="0" borderId="0" xfId="3" applyFont="1"/>
    <xf numFmtId="0" fontId="45" fillId="0" borderId="0" xfId="3" applyFont="1" applyAlignment="1">
      <alignment horizontal="center"/>
    </xf>
    <xf numFmtId="0" fontId="45" fillId="0" borderId="1" xfId="3" applyFont="1" applyBorder="1" applyAlignment="1">
      <alignment vertical="center"/>
    </xf>
    <xf numFmtId="0" fontId="45" fillId="0" borderId="3" xfId="3" applyFont="1" applyBorder="1" applyAlignment="1">
      <alignment horizontal="center" vertical="center"/>
    </xf>
    <xf numFmtId="0" fontId="45" fillId="0" borderId="3" xfId="3" applyFont="1" applyBorder="1" applyAlignment="1">
      <alignment horizontal="right" vertical="center"/>
    </xf>
    <xf numFmtId="0" fontId="45" fillId="0" borderId="0" xfId="3" applyFont="1" applyBorder="1" applyAlignment="1">
      <alignment horizontal="right" vertical="center"/>
    </xf>
    <xf numFmtId="0" fontId="45" fillId="0" borderId="15" xfId="3" applyFont="1" applyBorder="1"/>
    <xf numFmtId="0" fontId="45" fillId="0" borderId="2" xfId="3" applyFont="1" applyBorder="1" applyAlignment="1">
      <alignment horizontal="right" vertical="center"/>
    </xf>
    <xf numFmtId="0" fontId="45" fillId="0" borderId="0" xfId="3" applyFont="1" applyBorder="1"/>
    <xf numFmtId="0" fontId="45" fillId="0" borderId="8" xfId="3" applyFont="1" applyBorder="1" applyAlignment="1">
      <alignment horizontal="center" wrapText="1"/>
    </xf>
    <xf numFmtId="0" fontId="45" fillId="0" borderId="4" xfId="3" applyFont="1" applyBorder="1"/>
    <xf numFmtId="0" fontId="45" fillId="0" borderId="5" xfId="3" applyFont="1" applyBorder="1"/>
    <xf numFmtId="0" fontId="45" fillId="0" borderId="8" xfId="3" applyFont="1" applyBorder="1" applyAlignment="1">
      <alignment horizontal="center" vertical="center" wrapText="1"/>
    </xf>
    <xf numFmtId="164" fontId="45" fillId="0" borderId="8" xfId="5" applyFont="1" applyBorder="1"/>
    <xf numFmtId="164" fontId="45" fillId="0" borderId="5" xfId="5" applyFont="1" applyBorder="1"/>
    <xf numFmtId="0" fontId="45" fillId="0" borderId="20" xfId="3" applyFont="1" applyBorder="1" applyAlignment="1">
      <alignment vertical="center"/>
    </xf>
    <xf numFmtId="0" fontId="45" fillId="0" borderId="16" xfId="3" applyFont="1" applyBorder="1" applyAlignment="1">
      <alignment horizontal="center" vertical="center"/>
    </xf>
    <xf numFmtId="0" fontId="45" fillId="0" borderId="16" xfId="3" applyFont="1" applyBorder="1" applyAlignment="1">
      <alignment horizontal="right" vertical="center"/>
    </xf>
    <xf numFmtId="0" fontId="45" fillId="0" borderId="21" xfId="3" applyFont="1" applyBorder="1" applyAlignment="1">
      <alignment horizontal="right" vertical="center"/>
    </xf>
    <xf numFmtId="0" fontId="45" fillId="0" borderId="20" xfId="3" applyFont="1" applyBorder="1" applyAlignment="1">
      <alignment horizontal="center" wrapText="1"/>
    </xf>
    <xf numFmtId="0" fontId="45" fillId="0" borderId="21" xfId="3" applyFont="1" applyBorder="1"/>
    <xf numFmtId="0" fontId="45" fillId="0" borderId="16" xfId="3" applyFont="1" applyBorder="1"/>
    <xf numFmtId="164" fontId="45" fillId="0" borderId="20" xfId="5" applyFont="1" applyBorder="1"/>
    <xf numFmtId="164" fontId="45" fillId="0" borderId="16" xfId="5" applyFont="1" applyBorder="1"/>
    <xf numFmtId="0" fontId="47" fillId="0" borderId="0" xfId="3" applyFont="1"/>
    <xf numFmtId="0" fontId="45" fillId="0" borderId="1" xfId="3" applyFont="1" applyBorder="1" applyAlignment="1">
      <alignment horizontal="right" vertical="center"/>
    </xf>
    <xf numFmtId="0" fontId="45" fillId="0" borderId="20" xfId="3" applyFont="1" applyBorder="1" applyAlignment="1">
      <alignment horizontal="right" vertical="center"/>
    </xf>
    <xf numFmtId="0" fontId="35" fillId="0" borderId="15" xfId="3" applyFont="1" applyBorder="1" applyAlignment="1">
      <alignment horizontal="left" vertical="center" wrapText="1"/>
    </xf>
    <xf numFmtId="16" fontId="35" fillId="0" borderId="15" xfId="3" applyNumberFormat="1" applyFont="1" applyFill="1" applyBorder="1" applyAlignment="1">
      <alignment horizontal="left" vertical="center" wrapText="1"/>
    </xf>
    <xf numFmtId="44" fontId="35" fillId="0" borderId="15" xfId="2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164" fontId="12" fillId="0" borderId="0" xfId="3" applyNumberFormat="1"/>
    <xf numFmtId="0" fontId="35" fillId="0" borderId="15" xfId="3" applyFont="1" applyBorder="1" applyAlignment="1">
      <alignment horizontal="left" vertical="distributed" wrapText="1"/>
    </xf>
    <xf numFmtId="0" fontId="0" fillId="0" borderId="0" xfId="0" applyAlignment="1">
      <alignment horizontal="center" vertical="center"/>
    </xf>
    <xf numFmtId="0" fontId="11" fillId="0" borderId="0" xfId="3" applyFont="1"/>
    <xf numFmtId="0" fontId="35" fillId="0" borderId="5" xfId="3" applyFont="1" applyBorder="1" applyAlignment="1">
      <alignment horizontal="justify" vertical="center" wrapText="1"/>
    </xf>
    <xf numFmtId="0" fontId="30" fillId="0" borderId="2" xfId="3" applyFont="1" applyBorder="1" applyAlignment="1">
      <alignment vertical="center"/>
    </xf>
    <xf numFmtId="0" fontId="30" fillId="0" borderId="21" xfId="3" applyFont="1" applyBorder="1" applyAlignment="1">
      <alignment vertical="center"/>
    </xf>
    <xf numFmtId="0" fontId="35" fillId="0" borderId="5" xfId="3" applyFont="1" applyBorder="1" applyAlignment="1">
      <alignment horizontal="justify" vertical="distributed" wrapText="1"/>
    </xf>
    <xf numFmtId="167" fontId="10" fillId="0" borderId="15" xfId="5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45" fillId="0" borderId="5" xfId="3" applyFont="1" applyBorder="1" applyAlignment="1">
      <alignment horizontal="justify" vertical="center" wrapText="1"/>
    </xf>
    <xf numFmtId="0" fontId="45" fillId="0" borderId="15" xfId="3" applyFont="1" applyBorder="1" applyAlignment="1">
      <alignment horizontal="center" vertical="center" wrapText="1"/>
    </xf>
    <xf numFmtId="16" fontId="45" fillId="0" borderId="15" xfId="3" applyNumberFormat="1" applyFont="1" applyBorder="1" applyAlignment="1">
      <alignment horizontal="center" vertical="center" wrapText="1"/>
    </xf>
    <xf numFmtId="164" fontId="45" fillId="0" borderId="15" xfId="5" applyFont="1" applyBorder="1" applyAlignment="1">
      <alignment horizontal="center" vertical="center" wrapText="1"/>
    </xf>
    <xf numFmtId="0" fontId="45" fillId="0" borderId="19" xfId="3" applyFont="1" applyBorder="1" applyAlignment="1">
      <alignment horizontal="center" vertical="center" wrapText="1"/>
    </xf>
    <xf numFmtId="16" fontId="45" fillId="0" borderId="19" xfId="3" applyNumberFormat="1" applyFont="1" applyBorder="1" applyAlignment="1">
      <alignment horizontal="center" vertical="center" wrapText="1"/>
    </xf>
    <xf numFmtId="16" fontId="45" fillId="0" borderId="17" xfId="3" applyNumberFormat="1" applyFont="1" applyBorder="1" applyAlignment="1">
      <alignment horizontal="center" vertical="center" wrapText="1"/>
    </xf>
    <xf numFmtId="0" fontId="45" fillId="0" borderId="3" xfId="3" applyFont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center" wrapText="1"/>
    </xf>
    <xf numFmtId="0" fontId="45" fillId="0" borderId="5" xfId="3" applyFont="1" applyBorder="1" applyAlignment="1">
      <alignment vertical="center" wrapText="1"/>
    </xf>
    <xf numFmtId="0" fontId="45" fillId="0" borderId="15" xfId="3" applyFont="1" applyBorder="1" applyAlignment="1">
      <alignment vertical="center" wrapText="1"/>
    </xf>
    <xf numFmtId="0" fontId="45" fillId="0" borderId="16" xfId="3" applyFont="1" applyBorder="1" applyAlignment="1">
      <alignment vertical="center" wrapText="1"/>
    </xf>
    <xf numFmtId="0" fontId="45" fillId="0" borderId="17" xfId="3" applyFont="1" applyBorder="1" applyAlignment="1">
      <alignment vertical="center" wrapText="1"/>
    </xf>
    <xf numFmtId="0" fontId="45" fillId="0" borderId="19" xfId="3" applyFont="1" applyBorder="1" applyAlignment="1">
      <alignment vertical="center" wrapText="1"/>
    </xf>
    <xf numFmtId="164" fontId="45" fillId="0" borderId="18" xfId="5" applyFont="1" applyFill="1" applyBorder="1" applyAlignment="1">
      <alignment horizontal="center" vertical="center" wrapText="1"/>
    </xf>
    <xf numFmtId="0" fontId="45" fillId="0" borderId="15" xfId="3" applyFont="1" applyBorder="1" applyAlignment="1">
      <alignment horizontal="justify" vertical="center" wrapText="1"/>
    </xf>
    <xf numFmtId="0" fontId="45" fillId="0" borderId="19" xfId="3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29" fillId="0" borderId="15" xfId="3" applyFont="1" applyBorder="1" applyAlignment="1">
      <alignment horizontal="center" vertical="center" wrapText="1"/>
    </xf>
    <xf numFmtId="164" fontId="48" fillId="0" borderId="15" xfId="5" applyFont="1" applyFill="1" applyBorder="1" applyAlignment="1">
      <alignment horizontal="right" vertical="center"/>
    </xf>
    <xf numFmtId="164" fontId="49" fillId="0" borderId="15" xfId="5" applyFont="1" applyFill="1" applyBorder="1" applyAlignment="1">
      <alignment horizontal="right" vertical="center"/>
    </xf>
    <xf numFmtId="0" fontId="45" fillId="0" borderId="15" xfId="3" applyFont="1" applyBorder="1" applyAlignment="1">
      <alignment horizontal="left" vertical="center" wrapText="1"/>
    </xf>
    <xf numFmtId="16" fontId="45" fillId="0" borderId="15" xfId="3" applyNumberFormat="1" applyFont="1" applyBorder="1" applyAlignment="1">
      <alignment horizontal="left" vertical="center" wrapText="1"/>
    </xf>
    <xf numFmtId="164" fontId="45" fillId="0" borderId="19" xfId="5" applyFont="1" applyBorder="1" applyAlignment="1">
      <alignment horizontal="center" vertical="center" wrapText="1"/>
    </xf>
    <xf numFmtId="0" fontId="0" fillId="0" borderId="15" xfId="0" applyFont="1" applyBorder="1"/>
    <xf numFmtId="0" fontId="24" fillId="0" borderId="15" xfId="0" applyFont="1" applyBorder="1" applyAlignment="1">
      <alignment horizontal="center" vertical="center"/>
    </xf>
    <xf numFmtId="0" fontId="24" fillId="0" borderId="0" xfId="0" applyFont="1"/>
    <xf numFmtId="0" fontId="24" fillId="0" borderId="15" xfId="0" applyFont="1" applyBorder="1" applyAlignment="1">
      <alignment horizontal="center"/>
    </xf>
    <xf numFmtId="0" fontId="24" fillId="0" borderId="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 wrapText="1"/>
    </xf>
    <xf numFmtId="14" fontId="27" fillId="0" borderId="15" xfId="0" applyNumberFormat="1" applyFont="1" applyFill="1" applyBorder="1" applyAlignment="1">
      <alignment horizontal="center" vertical="center"/>
    </xf>
    <xf numFmtId="14" fontId="27" fillId="0" borderId="15" xfId="0" applyNumberFormat="1" applyFont="1" applyBorder="1" applyAlignment="1">
      <alignment horizontal="center" vertical="center"/>
    </xf>
    <xf numFmtId="43" fontId="24" fillId="0" borderId="15" xfId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/>
    </xf>
    <xf numFmtId="14" fontId="24" fillId="0" borderId="15" xfId="0" applyNumberFormat="1" applyFont="1" applyBorder="1" applyAlignment="1">
      <alignment horizontal="center" vertical="center" wrapText="1"/>
    </xf>
    <xf numFmtId="4" fontId="24" fillId="0" borderId="15" xfId="0" applyNumberFormat="1" applyFont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/>
    </xf>
    <xf numFmtId="0" fontId="35" fillId="0" borderId="19" xfId="3" applyFont="1" applyBorder="1" applyAlignment="1">
      <alignment horizontal="center" vertical="center" wrapText="1"/>
    </xf>
    <xf numFmtId="16" fontId="35" fillId="7" borderId="19" xfId="3" applyNumberFormat="1" applyFont="1" applyFill="1" applyBorder="1" applyAlignment="1">
      <alignment horizontal="center" vertical="center" wrapText="1"/>
    </xf>
    <xf numFmtId="44" fontId="35" fillId="0" borderId="19" xfId="5" applyNumberFormat="1" applyFont="1" applyBorder="1" applyAlignment="1">
      <alignment horizontal="center" vertical="center" wrapText="1"/>
    </xf>
    <xf numFmtId="0" fontId="35" fillId="0" borderId="15" xfId="3" applyFont="1" applyBorder="1" applyAlignment="1">
      <alignment horizontal="center" vertical="center" wrapText="1"/>
    </xf>
    <xf numFmtId="16" fontId="35" fillId="0" borderId="19" xfId="3" applyNumberFormat="1" applyFont="1" applyBorder="1" applyAlignment="1">
      <alignment horizontal="center" vertical="center" wrapText="1"/>
    </xf>
    <xf numFmtId="164" fontId="35" fillId="0" borderId="19" xfId="5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/>
    </xf>
    <xf numFmtId="44" fontId="35" fillId="0" borderId="19" xfId="3" applyNumberFormat="1" applyFont="1" applyBorder="1" applyAlignment="1">
      <alignment horizontal="center" vertical="center" wrapText="1"/>
    </xf>
    <xf numFmtId="0" fontId="35" fillId="0" borderId="19" xfId="3" applyFont="1" applyBorder="1" applyAlignment="1">
      <alignment horizontal="left" vertical="center" wrapText="1"/>
    </xf>
    <xf numFmtId="0" fontId="30" fillId="0" borderId="15" xfId="3" applyFont="1" applyBorder="1" applyAlignment="1">
      <alignment horizontal="center" vertical="center" wrapText="1"/>
    </xf>
    <xf numFmtId="0" fontId="35" fillId="7" borderId="19" xfId="3" applyFont="1" applyFill="1" applyBorder="1" applyAlignment="1">
      <alignment horizontal="center" vertical="center" wrapText="1"/>
    </xf>
    <xf numFmtId="14" fontId="24" fillId="0" borderId="15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4" fontId="24" fillId="0" borderId="15" xfId="0" applyNumberFormat="1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right" vertical="center"/>
    </xf>
    <xf numFmtId="0" fontId="17" fillId="0" borderId="15" xfId="0" applyFont="1" applyFill="1" applyBorder="1" applyAlignment="1">
      <alignment horizontal="right" vertical="center"/>
    </xf>
    <xf numFmtId="0" fontId="18" fillId="0" borderId="15" xfId="0" applyFont="1" applyFill="1" applyBorder="1" applyAlignment="1">
      <alignment horizontal="right" vertical="center"/>
    </xf>
    <xf numFmtId="0" fontId="25" fillId="0" borderId="8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8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7" fillId="5" borderId="1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11" fillId="0" borderId="0" xfId="3" applyFont="1" applyAlignment="1">
      <alignment horizontal="center" wrapText="1"/>
    </xf>
    <xf numFmtId="0" fontId="32" fillId="6" borderId="15" xfId="0" applyFont="1" applyFill="1" applyBorder="1" applyAlignment="1">
      <alignment horizontal="center" vertical="center" wrapText="1"/>
    </xf>
    <xf numFmtId="0" fontId="11" fillId="6" borderId="15" xfId="3" applyFont="1" applyFill="1" applyBorder="1" applyAlignment="1">
      <alignment horizontal="center" vertical="center" wrapText="1"/>
    </xf>
    <xf numFmtId="0" fontId="11" fillId="6" borderId="15" xfId="3" applyFont="1" applyFill="1" applyBorder="1" applyAlignment="1">
      <alignment horizontal="center" vertical="center"/>
    </xf>
    <xf numFmtId="0" fontId="11" fillId="0" borderId="15" xfId="3" applyFont="1" applyBorder="1" applyAlignment="1">
      <alignment horizontal="center" vertical="center" wrapText="1"/>
    </xf>
    <xf numFmtId="0" fontId="11" fillId="0" borderId="15" xfId="4" applyFont="1" applyBorder="1" applyAlignment="1">
      <alignment horizontal="center" vertical="center" wrapText="1"/>
    </xf>
    <xf numFmtId="0" fontId="39" fillId="0" borderId="8" xfId="3" applyFont="1" applyBorder="1" applyAlignment="1">
      <alignment horizontal="center"/>
    </xf>
    <xf numFmtId="0" fontId="39" fillId="0" borderId="4" xfId="3" applyFont="1" applyBorder="1" applyAlignment="1">
      <alignment horizontal="center"/>
    </xf>
    <xf numFmtId="0" fontId="39" fillId="0" borderId="5" xfId="3" applyFont="1" applyBorder="1" applyAlignment="1">
      <alignment horizontal="center"/>
    </xf>
    <xf numFmtId="0" fontId="36" fillId="0" borderId="15" xfId="3" applyFont="1" applyBorder="1" applyAlignment="1">
      <alignment horizontal="center" vertical="center" wrapText="1"/>
    </xf>
    <xf numFmtId="0" fontId="31" fillId="0" borderId="15" xfId="3" applyFont="1" applyFill="1" applyBorder="1" applyAlignment="1">
      <alignment horizontal="right" vertical="center"/>
    </xf>
    <xf numFmtId="0" fontId="36" fillId="0" borderId="15" xfId="3" applyFont="1" applyFill="1" applyBorder="1" applyAlignment="1">
      <alignment horizontal="right" vertical="center"/>
    </xf>
    <xf numFmtId="0" fontId="20" fillId="0" borderId="8" xfId="3" applyFont="1" applyBorder="1" applyAlignment="1">
      <alignment horizontal="center"/>
    </xf>
    <xf numFmtId="0" fontId="20" fillId="0" borderId="4" xfId="3" applyFont="1" applyBorder="1" applyAlignment="1">
      <alignment horizontal="center"/>
    </xf>
    <xf numFmtId="0" fontId="20" fillId="0" borderId="5" xfId="3" applyFont="1" applyBorder="1" applyAlignment="1">
      <alignment horizontal="center"/>
    </xf>
    <xf numFmtId="0" fontId="35" fillId="0" borderId="8" xfId="3" applyFont="1" applyBorder="1" applyAlignment="1">
      <alignment horizontal="center"/>
    </xf>
    <xf numFmtId="0" fontId="35" fillId="0" borderId="4" xfId="3" applyFont="1" applyBorder="1" applyAlignment="1">
      <alignment horizontal="center"/>
    </xf>
    <xf numFmtId="0" fontId="35" fillId="0" borderId="5" xfId="3" applyFont="1" applyBorder="1" applyAlignment="1">
      <alignment horizontal="center"/>
    </xf>
    <xf numFmtId="0" fontId="4" fillId="0" borderId="21" xfId="3" applyFont="1" applyBorder="1" applyAlignment="1">
      <alignment horizontal="center"/>
    </xf>
    <xf numFmtId="0" fontId="11" fillId="4" borderId="0" xfId="3" applyFont="1" applyFill="1" applyBorder="1" applyAlignment="1">
      <alignment horizontal="center" vertical="center" wrapText="1"/>
    </xf>
    <xf numFmtId="0" fontId="11" fillId="3" borderId="15" xfId="3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center" vertical="center" wrapText="1"/>
    </xf>
    <xf numFmtId="0" fontId="11" fillId="4" borderId="3" xfId="3" applyFont="1" applyFill="1" applyBorder="1" applyAlignment="1">
      <alignment horizontal="center" vertical="center" wrapText="1"/>
    </xf>
    <xf numFmtId="0" fontId="11" fillId="4" borderId="20" xfId="3" applyFont="1" applyFill="1" applyBorder="1" applyAlignment="1">
      <alignment horizontal="center" vertical="center" wrapText="1"/>
    </xf>
    <xf numFmtId="0" fontId="11" fillId="4" borderId="21" xfId="3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center" vertical="center" wrapText="1"/>
    </xf>
    <xf numFmtId="0" fontId="11" fillId="3" borderId="15" xfId="3" applyFont="1" applyFill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/>
    </xf>
    <xf numFmtId="0" fontId="35" fillId="0" borderId="19" xfId="3" applyFont="1" applyBorder="1" applyAlignment="1">
      <alignment horizontal="center" vertical="center" wrapText="1"/>
    </xf>
    <xf numFmtId="0" fontId="35" fillId="0" borderId="17" xfId="3" applyFont="1" applyBorder="1" applyAlignment="1">
      <alignment horizontal="center" vertical="center" wrapText="1"/>
    </xf>
    <xf numFmtId="44" fontId="11" fillId="0" borderId="15" xfId="3" applyNumberFormat="1" applyFont="1" applyBorder="1" applyAlignment="1">
      <alignment horizontal="center" vertical="center" wrapText="1"/>
    </xf>
    <xf numFmtId="16" fontId="35" fillId="7" borderId="19" xfId="3" applyNumberFormat="1" applyFont="1" applyFill="1" applyBorder="1" applyAlignment="1">
      <alignment horizontal="center" vertical="center" wrapText="1"/>
    </xf>
    <xf numFmtId="16" fontId="35" fillId="7" borderId="17" xfId="3" applyNumberFormat="1" applyFont="1" applyFill="1" applyBorder="1" applyAlignment="1">
      <alignment horizontal="center" vertical="center" wrapText="1"/>
    </xf>
    <xf numFmtId="16" fontId="35" fillId="7" borderId="19" xfId="3" applyNumberFormat="1" applyFont="1" applyFill="1" applyBorder="1" applyAlignment="1">
      <alignment horizontal="center" vertical="center"/>
    </xf>
    <xf numFmtId="16" fontId="35" fillId="7" borderId="17" xfId="3" applyNumberFormat="1" applyFont="1" applyFill="1" applyBorder="1" applyAlignment="1">
      <alignment horizontal="center" vertical="center"/>
    </xf>
    <xf numFmtId="0" fontId="7" fillId="3" borderId="15" xfId="3" applyFont="1" applyFill="1" applyBorder="1" applyAlignment="1">
      <alignment horizontal="center" vertical="center"/>
    </xf>
    <xf numFmtId="0" fontId="7" fillId="3" borderId="15" xfId="3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/>
    </xf>
    <xf numFmtId="0" fontId="7" fillId="0" borderId="15" xfId="3" applyFont="1" applyBorder="1" applyAlignment="1">
      <alignment horizontal="center" vertical="center" wrapText="1"/>
    </xf>
    <xf numFmtId="0" fontId="7" fillId="4" borderId="15" xfId="3" applyFont="1" applyFill="1" applyBorder="1" applyAlignment="1">
      <alignment horizontal="center" vertical="center" wrapText="1"/>
    </xf>
    <xf numFmtId="0" fontId="7" fillId="4" borderId="15" xfId="3" applyFont="1" applyFill="1" applyBorder="1" applyAlignment="1">
      <alignment horizontal="center" vertical="center"/>
    </xf>
    <xf numFmtId="0" fontId="46" fillId="0" borderId="8" xfId="3" applyFont="1" applyBorder="1" applyAlignment="1">
      <alignment horizontal="center"/>
    </xf>
    <xf numFmtId="0" fontId="46" fillId="0" borderId="4" xfId="3" applyFont="1" applyBorder="1" applyAlignment="1">
      <alignment horizontal="center"/>
    </xf>
    <xf numFmtId="0" fontId="46" fillId="0" borderId="5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49" fontId="23" fillId="0" borderId="19" xfId="0" applyNumberFormat="1" applyFont="1" applyBorder="1" applyAlignment="1">
      <alignment horizontal="center" vertical="center"/>
    </xf>
    <xf numFmtId="49" fontId="23" fillId="0" borderId="18" xfId="0" applyNumberFormat="1" applyFont="1" applyBorder="1" applyAlignment="1">
      <alignment horizontal="center" vertical="center"/>
    </xf>
    <xf numFmtId="49" fontId="23" fillId="0" borderId="17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 wrapText="1"/>
    </xf>
    <xf numFmtId="0" fontId="6" fillId="0" borderId="15" xfId="3" applyFont="1" applyFill="1" applyBorder="1" applyAlignment="1">
      <alignment horizontal="right" vertical="center"/>
    </xf>
    <xf numFmtId="0" fontId="15" fillId="0" borderId="15" xfId="3" applyFont="1" applyFill="1" applyBorder="1" applyAlignment="1">
      <alignment horizontal="right" vertical="center"/>
    </xf>
    <xf numFmtId="49" fontId="23" fillId="0" borderId="19" xfId="0" applyNumberFormat="1" applyFont="1" applyBorder="1" applyAlignment="1">
      <alignment vertical="center"/>
    </xf>
    <xf numFmtId="49" fontId="23" fillId="0" borderId="17" xfId="0" applyNumberFormat="1" applyFont="1" applyBorder="1" applyAlignment="1">
      <alignment vertical="center"/>
    </xf>
    <xf numFmtId="49" fontId="23" fillId="0" borderId="15" xfId="0" applyNumberFormat="1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0" xfId="3" applyFont="1" applyAlignment="1">
      <alignment horizontal="center" wrapText="1"/>
    </xf>
    <xf numFmtId="0" fontId="23" fillId="0" borderId="15" xfId="0" applyFont="1" applyBorder="1" applyAlignment="1">
      <alignment horizontal="center" vertical="center"/>
    </xf>
    <xf numFmtId="0" fontId="23" fillId="4" borderId="15" xfId="0" applyFont="1" applyFill="1" applyBorder="1" applyAlignment="1">
      <alignment horizontal="center" vertical="center"/>
    </xf>
    <xf numFmtId="0" fontId="10" fillId="0" borderId="8" xfId="3" applyFont="1" applyBorder="1" applyAlignment="1">
      <alignment horizontal="center"/>
    </xf>
    <xf numFmtId="0" fontId="10" fillId="0" borderId="4" xfId="3" applyFont="1" applyBorder="1" applyAlignment="1">
      <alignment horizontal="center"/>
    </xf>
    <xf numFmtId="0" fontId="10" fillId="0" borderId="5" xfId="3" applyFont="1" applyBorder="1" applyAlignment="1">
      <alignment horizontal="center"/>
    </xf>
    <xf numFmtId="0" fontId="45" fillId="0" borderId="8" xfId="3" applyFont="1" applyBorder="1" applyAlignment="1">
      <alignment horizontal="center"/>
    </xf>
    <xf numFmtId="0" fontId="45" fillId="0" borderId="4" xfId="3" applyFont="1" applyBorder="1" applyAlignment="1">
      <alignment horizontal="center"/>
    </xf>
    <xf numFmtId="0" fontId="45" fillId="0" borderId="5" xfId="3" applyFont="1" applyBorder="1" applyAlignment="1">
      <alignment horizontal="center"/>
    </xf>
    <xf numFmtId="0" fontId="12" fillId="0" borderId="15" xfId="4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/>
    </xf>
    <xf numFmtId="0" fontId="11" fillId="4" borderId="6" xfId="3" applyFont="1" applyFill="1" applyBorder="1" applyAlignment="1">
      <alignment horizontal="center" vertical="center" wrapText="1"/>
    </xf>
    <xf numFmtId="0" fontId="11" fillId="4" borderId="15" xfId="3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4" borderId="19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11" fillId="4" borderId="15" xfId="3" applyFont="1" applyFill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0" fontId="36" fillId="0" borderId="5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8" fillId="0" borderId="21" xfId="3" applyFont="1" applyBorder="1" applyAlignment="1">
      <alignment horizontal="center"/>
    </xf>
    <xf numFmtId="0" fontId="11" fillId="4" borderId="5" xfId="3" applyFont="1" applyFill="1" applyBorder="1" applyAlignment="1">
      <alignment horizontal="center" vertical="center" wrapText="1"/>
    </xf>
    <xf numFmtId="0" fontId="11" fillId="10" borderId="0" xfId="3" applyFont="1" applyFill="1" applyAlignment="1">
      <alignment horizontal="center" wrapText="1"/>
    </xf>
    <xf numFmtId="164" fontId="45" fillId="0" borderId="19" xfId="5" applyFont="1" applyBorder="1" applyAlignment="1">
      <alignment horizontal="center" vertical="center" wrapText="1"/>
    </xf>
    <xf numFmtId="164" fontId="45" fillId="0" borderId="17" xfId="5" applyFont="1" applyBorder="1" applyAlignment="1">
      <alignment horizontal="center" vertical="center" wrapText="1"/>
    </xf>
    <xf numFmtId="0" fontId="45" fillId="0" borderId="19" xfId="3" applyFont="1" applyBorder="1" applyAlignment="1">
      <alignment horizontal="left" vertical="center" wrapText="1"/>
    </xf>
    <xf numFmtId="0" fontId="45" fillId="0" borderId="17" xfId="3" applyFont="1" applyBorder="1" applyAlignment="1">
      <alignment horizontal="left" vertical="center" wrapText="1"/>
    </xf>
    <xf numFmtId="0" fontId="45" fillId="0" borderId="15" xfId="3" applyFont="1" applyBorder="1" applyAlignment="1">
      <alignment horizontal="center" vertical="center" wrapText="1"/>
    </xf>
    <xf numFmtId="0" fontId="29" fillId="0" borderId="15" xfId="3" applyFont="1" applyBorder="1" applyAlignment="1">
      <alignment horizontal="center" vertical="center" wrapText="1"/>
    </xf>
    <xf numFmtId="0" fontId="48" fillId="0" borderId="15" xfId="3" applyFont="1" applyFill="1" applyBorder="1" applyAlignment="1">
      <alignment horizontal="right" vertical="center"/>
    </xf>
    <xf numFmtId="0" fontId="29" fillId="0" borderId="15" xfId="3" applyFont="1" applyFill="1" applyBorder="1" applyAlignment="1">
      <alignment horizontal="right" vertical="center"/>
    </xf>
    <xf numFmtId="16" fontId="45" fillId="0" borderId="19" xfId="3" applyNumberFormat="1" applyFont="1" applyBorder="1" applyAlignment="1">
      <alignment horizontal="center" vertical="center" wrapText="1"/>
    </xf>
    <xf numFmtId="16" fontId="45" fillId="0" borderId="17" xfId="3" applyNumberFormat="1" applyFont="1" applyBorder="1" applyAlignment="1">
      <alignment horizontal="center" vertical="center" wrapText="1"/>
    </xf>
    <xf numFmtId="0" fontId="45" fillId="0" borderId="19" xfId="3" applyFont="1" applyBorder="1" applyAlignment="1">
      <alignment horizontal="center" vertical="center" wrapText="1"/>
    </xf>
    <xf numFmtId="0" fontId="45" fillId="0" borderId="17" xfId="3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11" fillId="9" borderId="0" xfId="3" applyFont="1" applyFill="1" applyAlignment="1">
      <alignment horizontal="center" wrapText="1"/>
    </xf>
    <xf numFmtId="16" fontId="45" fillId="0" borderId="19" xfId="3" applyNumberFormat="1" applyFont="1" applyBorder="1" applyAlignment="1">
      <alignment horizontal="left" vertical="center" wrapText="1"/>
    </xf>
    <xf numFmtId="16" fontId="45" fillId="0" borderId="17" xfId="3" applyNumberFormat="1" applyFont="1" applyBorder="1" applyAlignment="1">
      <alignment horizontal="left" vertical="center" wrapText="1"/>
    </xf>
    <xf numFmtId="0" fontId="45" fillId="0" borderId="15" xfId="3" applyFont="1" applyBorder="1" applyAlignment="1">
      <alignment horizontal="left" vertical="center" wrapText="1"/>
    </xf>
    <xf numFmtId="0" fontId="11" fillId="8" borderId="0" xfId="3" applyFont="1" applyFill="1" applyAlignment="1">
      <alignment horizontal="center" wrapText="1"/>
    </xf>
    <xf numFmtId="0" fontId="30" fillId="0" borderId="21" xfId="3" applyFont="1" applyBorder="1" applyAlignment="1">
      <alignment horizontal="center"/>
    </xf>
    <xf numFmtId="0" fontId="50" fillId="0" borderId="15" xfId="0" applyFont="1" applyFill="1" applyBorder="1" applyAlignment="1">
      <alignment wrapText="1"/>
    </xf>
    <xf numFmtId="0" fontId="40" fillId="0" borderId="19" xfId="0" applyFont="1" applyBorder="1" applyAlignment="1">
      <alignment horizontal="center" vertical="center"/>
    </xf>
    <xf numFmtId="0" fontId="30" fillId="0" borderId="0" xfId="3" applyFont="1" applyBorder="1" applyAlignment="1">
      <alignment horizontal="center" wrapText="1"/>
    </xf>
    <xf numFmtId="0" fontId="30" fillId="0" borderId="0" xfId="3" applyFont="1" applyBorder="1" applyAlignment="1">
      <alignment vertical="center"/>
    </xf>
    <xf numFmtId="0" fontId="30" fillId="0" borderId="0" xfId="3" applyFont="1" applyBorder="1" applyAlignment="1">
      <alignment horizontal="right" vertical="center"/>
    </xf>
    <xf numFmtId="0" fontId="30" fillId="0" borderId="0" xfId="3" applyFont="1" applyBorder="1" applyAlignment="1">
      <alignment horizontal="center" vertical="center" wrapText="1"/>
    </xf>
    <xf numFmtId="164" fontId="35" fillId="0" borderId="0" xfId="5" applyFont="1" applyBorder="1"/>
  </cellXfs>
  <cellStyles count="6">
    <cellStyle name="Millares" xfId="1" builtinId="3"/>
    <cellStyle name="Millares 4" xfId="5"/>
    <cellStyle name="Moneda" xfId="2" builtinId="4"/>
    <cellStyle name="Normal" xfId="0" builtinId="0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1"/>
  <sheetViews>
    <sheetView topLeftCell="B10" workbookViewId="0">
      <selection activeCell="E21" sqref="E21"/>
    </sheetView>
  </sheetViews>
  <sheetFormatPr baseColWidth="10" defaultColWidth="9.140625" defaultRowHeight="15" x14ac:dyDescent="0.25"/>
  <cols>
    <col min="1" max="1" width="4.28515625" customWidth="1"/>
    <col min="2" max="2" width="23.42578125" style="1" customWidth="1"/>
    <col min="3" max="5" width="12.7109375" style="1" customWidth="1"/>
    <col min="6" max="9" width="10" style="1" customWidth="1"/>
    <col min="10" max="11" width="11.5703125" style="1" customWidth="1"/>
    <col min="12" max="13" width="12.7109375" style="1" customWidth="1"/>
    <col min="14" max="14" width="13.42578125" style="1" customWidth="1"/>
    <col min="15" max="15" width="13.140625" style="1" customWidth="1"/>
    <col min="16" max="21" width="12.7109375" customWidth="1"/>
    <col min="22" max="22" width="15.28515625" customWidth="1"/>
    <col min="23" max="23" width="16.85546875" customWidth="1"/>
    <col min="24" max="25" width="12.7109375" customWidth="1"/>
    <col min="26" max="26" width="13.5703125" customWidth="1"/>
    <col min="27" max="27" width="12.5703125" customWidth="1"/>
    <col min="251" max="251" width="7.7109375" customWidth="1"/>
    <col min="252" max="252" width="23.42578125" customWidth="1"/>
    <col min="253" max="255" width="12.7109375" customWidth="1"/>
    <col min="256" max="256" width="12.42578125" customWidth="1"/>
    <col min="257" max="257" width="13.28515625" customWidth="1"/>
    <col min="258" max="258" width="13.5703125" customWidth="1"/>
    <col min="259" max="263" width="12.7109375" customWidth="1"/>
    <col min="264" max="264" width="13.42578125" customWidth="1"/>
    <col min="265" max="265" width="13.140625" customWidth="1"/>
    <col min="266" max="271" width="12.7109375" customWidth="1"/>
    <col min="272" max="272" width="15.28515625" customWidth="1"/>
    <col min="273" max="273" width="16.85546875" customWidth="1"/>
    <col min="274" max="275" width="12.7109375" customWidth="1"/>
    <col min="276" max="276" width="13.5703125" customWidth="1"/>
    <col min="277" max="277" width="12.5703125" customWidth="1"/>
    <col min="278" max="281" width="12.7109375" customWidth="1"/>
    <col min="282" max="282" width="11.7109375" customWidth="1"/>
    <col min="283" max="283" width="10.85546875" customWidth="1"/>
    <col min="507" max="507" width="7.7109375" customWidth="1"/>
    <col min="508" max="508" width="23.42578125" customWidth="1"/>
    <col min="509" max="511" width="12.7109375" customWidth="1"/>
    <col min="512" max="512" width="12.42578125" customWidth="1"/>
    <col min="513" max="513" width="13.28515625" customWidth="1"/>
    <col min="514" max="514" width="13.5703125" customWidth="1"/>
    <col min="515" max="519" width="12.7109375" customWidth="1"/>
    <col min="520" max="520" width="13.42578125" customWidth="1"/>
    <col min="521" max="521" width="13.140625" customWidth="1"/>
    <col min="522" max="527" width="12.7109375" customWidth="1"/>
    <col min="528" max="528" width="15.28515625" customWidth="1"/>
    <col min="529" max="529" width="16.85546875" customWidth="1"/>
    <col min="530" max="531" width="12.7109375" customWidth="1"/>
    <col min="532" max="532" width="13.5703125" customWidth="1"/>
    <col min="533" max="533" width="12.5703125" customWidth="1"/>
    <col min="534" max="537" width="12.7109375" customWidth="1"/>
    <col min="538" max="538" width="11.7109375" customWidth="1"/>
    <col min="539" max="539" width="10.85546875" customWidth="1"/>
    <col min="763" max="763" width="7.7109375" customWidth="1"/>
    <col min="764" max="764" width="23.42578125" customWidth="1"/>
    <col min="765" max="767" width="12.7109375" customWidth="1"/>
    <col min="768" max="768" width="12.42578125" customWidth="1"/>
    <col min="769" max="769" width="13.28515625" customWidth="1"/>
    <col min="770" max="770" width="13.5703125" customWidth="1"/>
    <col min="771" max="775" width="12.7109375" customWidth="1"/>
    <col min="776" max="776" width="13.42578125" customWidth="1"/>
    <col min="777" max="777" width="13.140625" customWidth="1"/>
    <col min="778" max="783" width="12.7109375" customWidth="1"/>
    <col min="784" max="784" width="15.28515625" customWidth="1"/>
    <col min="785" max="785" width="16.85546875" customWidth="1"/>
    <col min="786" max="787" width="12.7109375" customWidth="1"/>
    <col min="788" max="788" width="13.5703125" customWidth="1"/>
    <col min="789" max="789" width="12.5703125" customWidth="1"/>
    <col min="790" max="793" width="12.7109375" customWidth="1"/>
    <col min="794" max="794" width="11.7109375" customWidth="1"/>
    <col min="795" max="795" width="10.85546875" customWidth="1"/>
    <col min="1019" max="1019" width="7.7109375" customWidth="1"/>
    <col min="1020" max="1020" width="23.42578125" customWidth="1"/>
    <col min="1021" max="1023" width="12.7109375" customWidth="1"/>
    <col min="1024" max="1024" width="12.42578125" customWidth="1"/>
    <col min="1025" max="1025" width="13.28515625" customWidth="1"/>
    <col min="1026" max="1026" width="13.5703125" customWidth="1"/>
    <col min="1027" max="1031" width="12.7109375" customWidth="1"/>
    <col min="1032" max="1032" width="13.42578125" customWidth="1"/>
    <col min="1033" max="1033" width="13.140625" customWidth="1"/>
    <col min="1034" max="1039" width="12.7109375" customWidth="1"/>
    <col min="1040" max="1040" width="15.28515625" customWidth="1"/>
    <col min="1041" max="1041" width="16.85546875" customWidth="1"/>
    <col min="1042" max="1043" width="12.7109375" customWidth="1"/>
    <col min="1044" max="1044" width="13.5703125" customWidth="1"/>
    <col min="1045" max="1045" width="12.5703125" customWidth="1"/>
    <col min="1046" max="1049" width="12.7109375" customWidth="1"/>
    <col min="1050" max="1050" width="11.7109375" customWidth="1"/>
    <col min="1051" max="1051" width="10.85546875" customWidth="1"/>
    <col min="1275" max="1275" width="7.7109375" customWidth="1"/>
    <col min="1276" max="1276" width="23.42578125" customWidth="1"/>
    <col min="1277" max="1279" width="12.7109375" customWidth="1"/>
    <col min="1280" max="1280" width="12.42578125" customWidth="1"/>
    <col min="1281" max="1281" width="13.28515625" customWidth="1"/>
    <col min="1282" max="1282" width="13.5703125" customWidth="1"/>
    <col min="1283" max="1287" width="12.7109375" customWidth="1"/>
    <col min="1288" max="1288" width="13.42578125" customWidth="1"/>
    <col min="1289" max="1289" width="13.140625" customWidth="1"/>
    <col min="1290" max="1295" width="12.7109375" customWidth="1"/>
    <col min="1296" max="1296" width="15.28515625" customWidth="1"/>
    <col min="1297" max="1297" width="16.85546875" customWidth="1"/>
    <col min="1298" max="1299" width="12.7109375" customWidth="1"/>
    <col min="1300" max="1300" width="13.5703125" customWidth="1"/>
    <col min="1301" max="1301" width="12.5703125" customWidth="1"/>
    <col min="1302" max="1305" width="12.7109375" customWidth="1"/>
    <col min="1306" max="1306" width="11.7109375" customWidth="1"/>
    <col min="1307" max="1307" width="10.85546875" customWidth="1"/>
    <col min="1531" max="1531" width="7.7109375" customWidth="1"/>
    <col min="1532" max="1532" width="23.42578125" customWidth="1"/>
    <col min="1533" max="1535" width="12.7109375" customWidth="1"/>
    <col min="1536" max="1536" width="12.42578125" customWidth="1"/>
    <col min="1537" max="1537" width="13.28515625" customWidth="1"/>
    <col min="1538" max="1538" width="13.5703125" customWidth="1"/>
    <col min="1539" max="1543" width="12.7109375" customWidth="1"/>
    <col min="1544" max="1544" width="13.42578125" customWidth="1"/>
    <col min="1545" max="1545" width="13.140625" customWidth="1"/>
    <col min="1546" max="1551" width="12.7109375" customWidth="1"/>
    <col min="1552" max="1552" width="15.28515625" customWidth="1"/>
    <col min="1553" max="1553" width="16.85546875" customWidth="1"/>
    <col min="1554" max="1555" width="12.7109375" customWidth="1"/>
    <col min="1556" max="1556" width="13.5703125" customWidth="1"/>
    <col min="1557" max="1557" width="12.5703125" customWidth="1"/>
    <col min="1558" max="1561" width="12.7109375" customWidth="1"/>
    <col min="1562" max="1562" width="11.7109375" customWidth="1"/>
    <col min="1563" max="1563" width="10.85546875" customWidth="1"/>
    <col min="1787" max="1787" width="7.7109375" customWidth="1"/>
    <col min="1788" max="1788" width="23.42578125" customWidth="1"/>
    <col min="1789" max="1791" width="12.7109375" customWidth="1"/>
    <col min="1792" max="1792" width="12.42578125" customWidth="1"/>
    <col min="1793" max="1793" width="13.28515625" customWidth="1"/>
    <col min="1794" max="1794" width="13.5703125" customWidth="1"/>
    <col min="1795" max="1799" width="12.7109375" customWidth="1"/>
    <col min="1800" max="1800" width="13.42578125" customWidth="1"/>
    <col min="1801" max="1801" width="13.140625" customWidth="1"/>
    <col min="1802" max="1807" width="12.7109375" customWidth="1"/>
    <col min="1808" max="1808" width="15.28515625" customWidth="1"/>
    <col min="1809" max="1809" width="16.85546875" customWidth="1"/>
    <col min="1810" max="1811" width="12.7109375" customWidth="1"/>
    <col min="1812" max="1812" width="13.5703125" customWidth="1"/>
    <col min="1813" max="1813" width="12.5703125" customWidth="1"/>
    <col min="1814" max="1817" width="12.7109375" customWidth="1"/>
    <col min="1818" max="1818" width="11.7109375" customWidth="1"/>
    <col min="1819" max="1819" width="10.85546875" customWidth="1"/>
    <col min="2043" max="2043" width="7.7109375" customWidth="1"/>
    <col min="2044" max="2044" width="23.42578125" customWidth="1"/>
    <col min="2045" max="2047" width="12.7109375" customWidth="1"/>
    <col min="2048" max="2048" width="12.42578125" customWidth="1"/>
    <col min="2049" max="2049" width="13.28515625" customWidth="1"/>
    <col min="2050" max="2050" width="13.5703125" customWidth="1"/>
    <col min="2051" max="2055" width="12.7109375" customWidth="1"/>
    <col min="2056" max="2056" width="13.42578125" customWidth="1"/>
    <col min="2057" max="2057" width="13.140625" customWidth="1"/>
    <col min="2058" max="2063" width="12.7109375" customWidth="1"/>
    <col min="2064" max="2064" width="15.28515625" customWidth="1"/>
    <col min="2065" max="2065" width="16.85546875" customWidth="1"/>
    <col min="2066" max="2067" width="12.7109375" customWidth="1"/>
    <col min="2068" max="2068" width="13.5703125" customWidth="1"/>
    <col min="2069" max="2069" width="12.5703125" customWidth="1"/>
    <col min="2070" max="2073" width="12.7109375" customWidth="1"/>
    <col min="2074" max="2074" width="11.7109375" customWidth="1"/>
    <col min="2075" max="2075" width="10.85546875" customWidth="1"/>
    <col min="2299" max="2299" width="7.7109375" customWidth="1"/>
    <col min="2300" max="2300" width="23.42578125" customWidth="1"/>
    <col min="2301" max="2303" width="12.7109375" customWidth="1"/>
    <col min="2304" max="2304" width="12.42578125" customWidth="1"/>
    <col min="2305" max="2305" width="13.28515625" customWidth="1"/>
    <col min="2306" max="2306" width="13.5703125" customWidth="1"/>
    <col min="2307" max="2311" width="12.7109375" customWidth="1"/>
    <col min="2312" max="2312" width="13.42578125" customWidth="1"/>
    <col min="2313" max="2313" width="13.140625" customWidth="1"/>
    <col min="2314" max="2319" width="12.7109375" customWidth="1"/>
    <col min="2320" max="2320" width="15.28515625" customWidth="1"/>
    <col min="2321" max="2321" width="16.85546875" customWidth="1"/>
    <col min="2322" max="2323" width="12.7109375" customWidth="1"/>
    <col min="2324" max="2324" width="13.5703125" customWidth="1"/>
    <col min="2325" max="2325" width="12.5703125" customWidth="1"/>
    <col min="2326" max="2329" width="12.7109375" customWidth="1"/>
    <col min="2330" max="2330" width="11.7109375" customWidth="1"/>
    <col min="2331" max="2331" width="10.85546875" customWidth="1"/>
    <col min="2555" max="2555" width="7.7109375" customWidth="1"/>
    <col min="2556" max="2556" width="23.42578125" customWidth="1"/>
    <col min="2557" max="2559" width="12.7109375" customWidth="1"/>
    <col min="2560" max="2560" width="12.42578125" customWidth="1"/>
    <col min="2561" max="2561" width="13.28515625" customWidth="1"/>
    <col min="2562" max="2562" width="13.5703125" customWidth="1"/>
    <col min="2563" max="2567" width="12.7109375" customWidth="1"/>
    <col min="2568" max="2568" width="13.42578125" customWidth="1"/>
    <col min="2569" max="2569" width="13.140625" customWidth="1"/>
    <col min="2570" max="2575" width="12.7109375" customWidth="1"/>
    <col min="2576" max="2576" width="15.28515625" customWidth="1"/>
    <col min="2577" max="2577" width="16.85546875" customWidth="1"/>
    <col min="2578" max="2579" width="12.7109375" customWidth="1"/>
    <col min="2580" max="2580" width="13.5703125" customWidth="1"/>
    <col min="2581" max="2581" width="12.5703125" customWidth="1"/>
    <col min="2582" max="2585" width="12.7109375" customWidth="1"/>
    <col min="2586" max="2586" width="11.7109375" customWidth="1"/>
    <col min="2587" max="2587" width="10.85546875" customWidth="1"/>
    <col min="2811" max="2811" width="7.7109375" customWidth="1"/>
    <col min="2812" max="2812" width="23.42578125" customWidth="1"/>
    <col min="2813" max="2815" width="12.7109375" customWidth="1"/>
    <col min="2816" max="2816" width="12.42578125" customWidth="1"/>
    <col min="2817" max="2817" width="13.28515625" customWidth="1"/>
    <col min="2818" max="2818" width="13.5703125" customWidth="1"/>
    <col min="2819" max="2823" width="12.7109375" customWidth="1"/>
    <col min="2824" max="2824" width="13.42578125" customWidth="1"/>
    <col min="2825" max="2825" width="13.140625" customWidth="1"/>
    <col min="2826" max="2831" width="12.7109375" customWidth="1"/>
    <col min="2832" max="2832" width="15.28515625" customWidth="1"/>
    <col min="2833" max="2833" width="16.85546875" customWidth="1"/>
    <col min="2834" max="2835" width="12.7109375" customWidth="1"/>
    <col min="2836" max="2836" width="13.5703125" customWidth="1"/>
    <col min="2837" max="2837" width="12.5703125" customWidth="1"/>
    <col min="2838" max="2841" width="12.7109375" customWidth="1"/>
    <col min="2842" max="2842" width="11.7109375" customWidth="1"/>
    <col min="2843" max="2843" width="10.85546875" customWidth="1"/>
    <col min="3067" max="3067" width="7.7109375" customWidth="1"/>
    <col min="3068" max="3068" width="23.42578125" customWidth="1"/>
    <col min="3069" max="3071" width="12.7109375" customWidth="1"/>
    <col min="3072" max="3072" width="12.42578125" customWidth="1"/>
    <col min="3073" max="3073" width="13.28515625" customWidth="1"/>
    <col min="3074" max="3074" width="13.5703125" customWidth="1"/>
    <col min="3075" max="3079" width="12.7109375" customWidth="1"/>
    <col min="3080" max="3080" width="13.42578125" customWidth="1"/>
    <col min="3081" max="3081" width="13.140625" customWidth="1"/>
    <col min="3082" max="3087" width="12.7109375" customWidth="1"/>
    <col min="3088" max="3088" width="15.28515625" customWidth="1"/>
    <col min="3089" max="3089" width="16.85546875" customWidth="1"/>
    <col min="3090" max="3091" width="12.7109375" customWidth="1"/>
    <col min="3092" max="3092" width="13.5703125" customWidth="1"/>
    <col min="3093" max="3093" width="12.5703125" customWidth="1"/>
    <col min="3094" max="3097" width="12.7109375" customWidth="1"/>
    <col min="3098" max="3098" width="11.7109375" customWidth="1"/>
    <col min="3099" max="3099" width="10.85546875" customWidth="1"/>
    <col min="3323" max="3323" width="7.7109375" customWidth="1"/>
    <col min="3324" max="3324" width="23.42578125" customWidth="1"/>
    <col min="3325" max="3327" width="12.7109375" customWidth="1"/>
    <col min="3328" max="3328" width="12.42578125" customWidth="1"/>
    <col min="3329" max="3329" width="13.28515625" customWidth="1"/>
    <col min="3330" max="3330" width="13.5703125" customWidth="1"/>
    <col min="3331" max="3335" width="12.7109375" customWidth="1"/>
    <col min="3336" max="3336" width="13.42578125" customWidth="1"/>
    <col min="3337" max="3337" width="13.140625" customWidth="1"/>
    <col min="3338" max="3343" width="12.7109375" customWidth="1"/>
    <col min="3344" max="3344" width="15.28515625" customWidth="1"/>
    <col min="3345" max="3345" width="16.85546875" customWidth="1"/>
    <col min="3346" max="3347" width="12.7109375" customWidth="1"/>
    <col min="3348" max="3348" width="13.5703125" customWidth="1"/>
    <col min="3349" max="3349" width="12.5703125" customWidth="1"/>
    <col min="3350" max="3353" width="12.7109375" customWidth="1"/>
    <col min="3354" max="3354" width="11.7109375" customWidth="1"/>
    <col min="3355" max="3355" width="10.85546875" customWidth="1"/>
    <col min="3579" max="3579" width="7.7109375" customWidth="1"/>
    <col min="3580" max="3580" width="23.42578125" customWidth="1"/>
    <col min="3581" max="3583" width="12.7109375" customWidth="1"/>
    <col min="3584" max="3584" width="12.42578125" customWidth="1"/>
    <col min="3585" max="3585" width="13.28515625" customWidth="1"/>
    <col min="3586" max="3586" width="13.5703125" customWidth="1"/>
    <col min="3587" max="3591" width="12.7109375" customWidth="1"/>
    <col min="3592" max="3592" width="13.42578125" customWidth="1"/>
    <col min="3593" max="3593" width="13.140625" customWidth="1"/>
    <col min="3594" max="3599" width="12.7109375" customWidth="1"/>
    <col min="3600" max="3600" width="15.28515625" customWidth="1"/>
    <col min="3601" max="3601" width="16.85546875" customWidth="1"/>
    <col min="3602" max="3603" width="12.7109375" customWidth="1"/>
    <col min="3604" max="3604" width="13.5703125" customWidth="1"/>
    <col min="3605" max="3605" width="12.5703125" customWidth="1"/>
    <col min="3606" max="3609" width="12.7109375" customWidth="1"/>
    <col min="3610" max="3610" width="11.7109375" customWidth="1"/>
    <col min="3611" max="3611" width="10.85546875" customWidth="1"/>
    <col min="3835" max="3835" width="7.7109375" customWidth="1"/>
    <col min="3836" max="3836" width="23.42578125" customWidth="1"/>
    <col min="3837" max="3839" width="12.7109375" customWidth="1"/>
    <col min="3840" max="3840" width="12.42578125" customWidth="1"/>
    <col min="3841" max="3841" width="13.28515625" customWidth="1"/>
    <col min="3842" max="3842" width="13.5703125" customWidth="1"/>
    <col min="3843" max="3847" width="12.7109375" customWidth="1"/>
    <col min="3848" max="3848" width="13.42578125" customWidth="1"/>
    <col min="3849" max="3849" width="13.140625" customWidth="1"/>
    <col min="3850" max="3855" width="12.7109375" customWidth="1"/>
    <col min="3856" max="3856" width="15.28515625" customWidth="1"/>
    <col min="3857" max="3857" width="16.85546875" customWidth="1"/>
    <col min="3858" max="3859" width="12.7109375" customWidth="1"/>
    <col min="3860" max="3860" width="13.5703125" customWidth="1"/>
    <col min="3861" max="3861" width="12.5703125" customWidth="1"/>
    <col min="3862" max="3865" width="12.7109375" customWidth="1"/>
    <col min="3866" max="3866" width="11.7109375" customWidth="1"/>
    <col min="3867" max="3867" width="10.85546875" customWidth="1"/>
    <col min="4091" max="4091" width="7.7109375" customWidth="1"/>
    <col min="4092" max="4092" width="23.42578125" customWidth="1"/>
    <col min="4093" max="4095" width="12.7109375" customWidth="1"/>
    <col min="4096" max="4096" width="12.42578125" customWidth="1"/>
    <col min="4097" max="4097" width="13.28515625" customWidth="1"/>
    <col min="4098" max="4098" width="13.5703125" customWidth="1"/>
    <col min="4099" max="4103" width="12.7109375" customWidth="1"/>
    <col min="4104" max="4104" width="13.42578125" customWidth="1"/>
    <col min="4105" max="4105" width="13.140625" customWidth="1"/>
    <col min="4106" max="4111" width="12.7109375" customWidth="1"/>
    <col min="4112" max="4112" width="15.28515625" customWidth="1"/>
    <col min="4113" max="4113" width="16.85546875" customWidth="1"/>
    <col min="4114" max="4115" width="12.7109375" customWidth="1"/>
    <col min="4116" max="4116" width="13.5703125" customWidth="1"/>
    <col min="4117" max="4117" width="12.5703125" customWidth="1"/>
    <col min="4118" max="4121" width="12.7109375" customWidth="1"/>
    <col min="4122" max="4122" width="11.7109375" customWidth="1"/>
    <col min="4123" max="4123" width="10.85546875" customWidth="1"/>
    <col min="4347" max="4347" width="7.7109375" customWidth="1"/>
    <col min="4348" max="4348" width="23.42578125" customWidth="1"/>
    <col min="4349" max="4351" width="12.7109375" customWidth="1"/>
    <col min="4352" max="4352" width="12.42578125" customWidth="1"/>
    <col min="4353" max="4353" width="13.28515625" customWidth="1"/>
    <col min="4354" max="4354" width="13.5703125" customWidth="1"/>
    <col min="4355" max="4359" width="12.7109375" customWidth="1"/>
    <col min="4360" max="4360" width="13.42578125" customWidth="1"/>
    <col min="4361" max="4361" width="13.140625" customWidth="1"/>
    <col min="4362" max="4367" width="12.7109375" customWidth="1"/>
    <col min="4368" max="4368" width="15.28515625" customWidth="1"/>
    <col min="4369" max="4369" width="16.85546875" customWidth="1"/>
    <col min="4370" max="4371" width="12.7109375" customWidth="1"/>
    <col min="4372" max="4372" width="13.5703125" customWidth="1"/>
    <col min="4373" max="4373" width="12.5703125" customWidth="1"/>
    <col min="4374" max="4377" width="12.7109375" customWidth="1"/>
    <col min="4378" max="4378" width="11.7109375" customWidth="1"/>
    <col min="4379" max="4379" width="10.85546875" customWidth="1"/>
    <col min="4603" max="4603" width="7.7109375" customWidth="1"/>
    <col min="4604" max="4604" width="23.42578125" customWidth="1"/>
    <col min="4605" max="4607" width="12.7109375" customWidth="1"/>
    <col min="4608" max="4608" width="12.42578125" customWidth="1"/>
    <col min="4609" max="4609" width="13.28515625" customWidth="1"/>
    <col min="4610" max="4610" width="13.5703125" customWidth="1"/>
    <col min="4611" max="4615" width="12.7109375" customWidth="1"/>
    <col min="4616" max="4616" width="13.42578125" customWidth="1"/>
    <col min="4617" max="4617" width="13.140625" customWidth="1"/>
    <col min="4618" max="4623" width="12.7109375" customWidth="1"/>
    <col min="4624" max="4624" width="15.28515625" customWidth="1"/>
    <col min="4625" max="4625" width="16.85546875" customWidth="1"/>
    <col min="4626" max="4627" width="12.7109375" customWidth="1"/>
    <col min="4628" max="4628" width="13.5703125" customWidth="1"/>
    <col min="4629" max="4629" width="12.5703125" customWidth="1"/>
    <col min="4630" max="4633" width="12.7109375" customWidth="1"/>
    <col min="4634" max="4634" width="11.7109375" customWidth="1"/>
    <col min="4635" max="4635" width="10.85546875" customWidth="1"/>
    <col min="4859" max="4859" width="7.7109375" customWidth="1"/>
    <col min="4860" max="4860" width="23.42578125" customWidth="1"/>
    <col min="4861" max="4863" width="12.7109375" customWidth="1"/>
    <col min="4864" max="4864" width="12.42578125" customWidth="1"/>
    <col min="4865" max="4865" width="13.28515625" customWidth="1"/>
    <col min="4866" max="4866" width="13.5703125" customWidth="1"/>
    <col min="4867" max="4871" width="12.7109375" customWidth="1"/>
    <col min="4872" max="4872" width="13.42578125" customWidth="1"/>
    <col min="4873" max="4873" width="13.140625" customWidth="1"/>
    <col min="4874" max="4879" width="12.7109375" customWidth="1"/>
    <col min="4880" max="4880" width="15.28515625" customWidth="1"/>
    <col min="4881" max="4881" width="16.85546875" customWidth="1"/>
    <col min="4882" max="4883" width="12.7109375" customWidth="1"/>
    <col min="4884" max="4884" width="13.5703125" customWidth="1"/>
    <col min="4885" max="4885" width="12.5703125" customWidth="1"/>
    <col min="4886" max="4889" width="12.7109375" customWidth="1"/>
    <col min="4890" max="4890" width="11.7109375" customWidth="1"/>
    <col min="4891" max="4891" width="10.85546875" customWidth="1"/>
    <col min="5115" max="5115" width="7.7109375" customWidth="1"/>
    <col min="5116" max="5116" width="23.42578125" customWidth="1"/>
    <col min="5117" max="5119" width="12.7109375" customWidth="1"/>
    <col min="5120" max="5120" width="12.42578125" customWidth="1"/>
    <col min="5121" max="5121" width="13.28515625" customWidth="1"/>
    <col min="5122" max="5122" width="13.5703125" customWidth="1"/>
    <col min="5123" max="5127" width="12.7109375" customWidth="1"/>
    <col min="5128" max="5128" width="13.42578125" customWidth="1"/>
    <col min="5129" max="5129" width="13.140625" customWidth="1"/>
    <col min="5130" max="5135" width="12.7109375" customWidth="1"/>
    <col min="5136" max="5136" width="15.28515625" customWidth="1"/>
    <col min="5137" max="5137" width="16.85546875" customWidth="1"/>
    <col min="5138" max="5139" width="12.7109375" customWidth="1"/>
    <col min="5140" max="5140" width="13.5703125" customWidth="1"/>
    <col min="5141" max="5141" width="12.5703125" customWidth="1"/>
    <col min="5142" max="5145" width="12.7109375" customWidth="1"/>
    <col min="5146" max="5146" width="11.7109375" customWidth="1"/>
    <col min="5147" max="5147" width="10.85546875" customWidth="1"/>
    <col min="5371" max="5371" width="7.7109375" customWidth="1"/>
    <col min="5372" max="5372" width="23.42578125" customWidth="1"/>
    <col min="5373" max="5375" width="12.7109375" customWidth="1"/>
    <col min="5376" max="5376" width="12.42578125" customWidth="1"/>
    <col min="5377" max="5377" width="13.28515625" customWidth="1"/>
    <col min="5378" max="5378" width="13.5703125" customWidth="1"/>
    <col min="5379" max="5383" width="12.7109375" customWidth="1"/>
    <col min="5384" max="5384" width="13.42578125" customWidth="1"/>
    <col min="5385" max="5385" width="13.140625" customWidth="1"/>
    <col min="5386" max="5391" width="12.7109375" customWidth="1"/>
    <col min="5392" max="5392" width="15.28515625" customWidth="1"/>
    <col min="5393" max="5393" width="16.85546875" customWidth="1"/>
    <col min="5394" max="5395" width="12.7109375" customWidth="1"/>
    <col min="5396" max="5396" width="13.5703125" customWidth="1"/>
    <col min="5397" max="5397" width="12.5703125" customWidth="1"/>
    <col min="5398" max="5401" width="12.7109375" customWidth="1"/>
    <col min="5402" max="5402" width="11.7109375" customWidth="1"/>
    <col min="5403" max="5403" width="10.85546875" customWidth="1"/>
    <col min="5627" max="5627" width="7.7109375" customWidth="1"/>
    <col min="5628" max="5628" width="23.42578125" customWidth="1"/>
    <col min="5629" max="5631" width="12.7109375" customWidth="1"/>
    <col min="5632" max="5632" width="12.42578125" customWidth="1"/>
    <col min="5633" max="5633" width="13.28515625" customWidth="1"/>
    <col min="5634" max="5634" width="13.5703125" customWidth="1"/>
    <col min="5635" max="5639" width="12.7109375" customWidth="1"/>
    <col min="5640" max="5640" width="13.42578125" customWidth="1"/>
    <col min="5641" max="5641" width="13.140625" customWidth="1"/>
    <col min="5642" max="5647" width="12.7109375" customWidth="1"/>
    <col min="5648" max="5648" width="15.28515625" customWidth="1"/>
    <col min="5649" max="5649" width="16.85546875" customWidth="1"/>
    <col min="5650" max="5651" width="12.7109375" customWidth="1"/>
    <col min="5652" max="5652" width="13.5703125" customWidth="1"/>
    <col min="5653" max="5653" width="12.5703125" customWidth="1"/>
    <col min="5654" max="5657" width="12.7109375" customWidth="1"/>
    <col min="5658" max="5658" width="11.7109375" customWidth="1"/>
    <col min="5659" max="5659" width="10.85546875" customWidth="1"/>
    <col min="5883" max="5883" width="7.7109375" customWidth="1"/>
    <col min="5884" max="5884" width="23.42578125" customWidth="1"/>
    <col min="5885" max="5887" width="12.7109375" customWidth="1"/>
    <col min="5888" max="5888" width="12.42578125" customWidth="1"/>
    <col min="5889" max="5889" width="13.28515625" customWidth="1"/>
    <col min="5890" max="5890" width="13.5703125" customWidth="1"/>
    <col min="5891" max="5895" width="12.7109375" customWidth="1"/>
    <col min="5896" max="5896" width="13.42578125" customWidth="1"/>
    <col min="5897" max="5897" width="13.140625" customWidth="1"/>
    <col min="5898" max="5903" width="12.7109375" customWidth="1"/>
    <col min="5904" max="5904" width="15.28515625" customWidth="1"/>
    <col min="5905" max="5905" width="16.85546875" customWidth="1"/>
    <col min="5906" max="5907" width="12.7109375" customWidth="1"/>
    <col min="5908" max="5908" width="13.5703125" customWidth="1"/>
    <col min="5909" max="5909" width="12.5703125" customWidth="1"/>
    <col min="5910" max="5913" width="12.7109375" customWidth="1"/>
    <col min="5914" max="5914" width="11.7109375" customWidth="1"/>
    <col min="5915" max="5915" width="10.85546875" customWidth="1"/>
    <col min="6139" max="6139" width="7.7109375" customWidth="1"/>
    <col min="6140" max="6140" width="23.42578125" customWidth="1"/>
    <col min="6141" max="6143" width="12.7109375" customWidth="1"/>
    <col min="6144" max="6144" width="12.42578125" customWidth="1"/>
    <col min="6145" max="6145" width="13.28515625" customWidth="1"/>
    <col min="6146" max="6146" width="13.5703125" customWidth="1"/>
    <col min="6147" max="6151" width="12.7109375" customWidth="1"/>
    <col min="6152" max="6152" width="13.42578125" customWidth="1"/>
    <col min="6153" max="6153" width="13.140625" customWidth="1"/>
    <col min="6154" max="6159" width="12.7109375" customWidth="1"/>
    <col min="6160" max="6160" width="15.28515625" customWidth="1"/>
    <col min="6161" max="6161" width="16.85546875" customWidth="1"/>
    <col min="6162" max="6163" width="12.7109375" customWidth="1"/>
    <col min="6164" max="6164" width="13.5703125" customWidth="1"/>
    <col min="6165" max="6165" width="12.5703125" customWidth="1"/>
    <col min="6166" max="6169" width="12.7109375" customWidth="1"/>
    <col min="6170" max="6170" width="11.7109375" customWidth="1"/>
    <col min="6171" max="6171" width="10.85546875" customWidth="1"/>
    <col min="6395" max="6395" width="7.7109375" customWidth="1"/>
    <col min="6396" max="6396" width="23.42578125" customWidth="1"/>
    <col min="6397" max="6399" width="12.7109375" customWidth="1"/>
    <col min="6400" max="6400" width="12.42578125" customWidth="1"/>
    <col min="6401" max="6401" width="13.28515625" customWidth="1"/>
    <col min="6402" max="6402" width="13.5703125" customWidth="1"/>
    <col min="6403" max="6407" width="12.7109375" customWidth="1"/>
    <col min="6408" max="6408" width="13.42578125" customWidth="1"/>
    <col min="6409" max="6409" width="13.140625" customWidth="1"/>
    <col min="6410" max="6415" width="12.7109375" customWidth="1"/>
    <col min="6416" max="6416" width="15.28515625" customWidth="1"/>
    <col min="6417" max="6417" width="16.85546875" customWidth="1"/>
    <col min="6418" max="6419" width="12.7109375" customWidth="1"/>
    <col min="6420" max="6420" width="13.5703125" customWidth="1"/>
    <col min="6421" max="6421" width="12.5703125" customWidth="1"/>
    <col min="6422" max="6425" width="12.7109375" customWidth="1"/>
    <col min="6426" max="6426" width="11.7109375" customWidth="1"/>
    <col min="6427" max="6427" width="10.85546875" customWidth="1"/>
    <col min="6651" max="6651" width="7.7109375" customWidth="1"/>
    <col min="6652" max="6652" width="23.42578125" customWidth="1"/>
    <col min="6653" max="6655" width="12.7109375" customWidth="1"/>
    <col min="6656" max="6656" width="12.42578125" customWidth="1"/>
    <col min="6657" max="6657" width="13.28515625" customWidth="1"/>
    <col min="6658" max="6658" width="13.5703125" customWidth="1"/>
    <col min="6659" max="6663" width="12.7109375" customWidth="1"/>
    <col min="6664" max="6664" width="13.42578125" customWidth="1"/>
    <col min="6665" max="6665" width="13.140625" customWidth="1"/>
    <col min="6666" max="6671" width="12.7109375" customWidth="1"/>
    <col min="6672" max="6672" width="15.28515625" customWidth="1"/>
    <col min="6673" max="6673" width="16.85546875" customWidth="1"/>
    <col min="6674" max="6675" width="12.7109375" customWidth="1"/>
    <col min="6676" max="6676" width="13.5703125" customWidth="1"/>
    <col min="6677" max="6677" width="12.5703125" customWidth="1"/>
    <col min="6678" max="6681" width="12.7109375" customWidth="1"/>
    <col min="6682" max="6682" width="11.7109375" customWidth="1"/>
    <col min="6683" max="6683" width="10.85546875" customWidth="1"/>
    <col min="6907" max="6907" width="7.7109375" customWidth="1"/>
    <col min="6908" max="6908" width="23.42578125" customWidth="1"/>
    <col min="6909" max="6911" width="12.7109375" customWidth="1"/>
    <col min="6912" max="6912" width="12.42578125" customWidth="1"/>
    <col min="6913" max="6913" width="13.28515625" customWidth="1"/>
    <col min="6914" max="6914" width="13.5703125" customWidth="1"/>
    <col min="6915" max="6919" width="12.7109375" customWidth="1"/>
    <col min="6920" max="6920" width="13.42578125" customWidth="1"/>
    <col min="6921" max="6921" width="13.140625" customWidth="1"/>
    <col min="6922" max="6927" width="12.7109375" customWidth="1"/>
    <col min="6928" max="6928" width="15.28515625" customWidth="1"/>
    <col min="6929" max="6929" width="16.85546875" customWidth="1"/>
    <col min="6930" max="6931" width="12.7109375" customWidth="1"/>
    <col min="6932" max="6932" width="13.5703125" customWidth="1"/>
    <col min="6933" max="6933" width="12.5703125" customWidth="1"/>
    <col min="6934" max="6937" width="12.7109375" customWidth="1"/>
    <col min="6938" max="6938" width="11.7109375" customWidth="1"/>
    <col min="6939" max="6939" width="10.85546875" customWidth="1"/>
    <col min="7163" max="7163" width="7.7109375" customWidth="1"/>
    <col min="7164" max="7164" width="23.42578125" customWidth="1"/>
    <col min="7165" max="7167" width="12.7109375" customWidth="1"/>
    <col min="7168" max="7168" width="12.42578125" customWidth="1"/>
    <col min="7169" max="7169" width="13.28515625" customWidth="1"/>
    <col min="7170" max="7170" width="13.5703125" customWidth="1"/>
    <col min="7171" max="7175" width="12.7109375" customWidth="1"/>
    <col min="7176" max="7176" width="13.42578125" customWidth="1"/>
    <col min="7177" max="7177" width="13.140625" customWidth="1"/>
    <col min="7178" max="7183" width="12.7109375" customWidth="1"/>
    <col min="7184" max="7184" width="15.28515625" customWidth="1"/>
    <col min="7185" max="7185" width="16.85546875" customWidth="1"/>
    <col min="7186" max="7187" width="12.7109375" customWidth="1"/>
    <col min="7188" max="7188" width="13.5703125" customWidth="1"/>
    <col min="7189" max="7189" width="12.5703125" customWidth="1"/>
    <col min="7190" max="7193" width="12.7109375" customWidth="1"/>
    <col min="7194" max="7194" width="11.7109375" customWidth="1"/>
    <col min="7195" max="7195" width="10.85546875" customWidth="1"/>
    <col min="7419" max="7419" width="7.7109375" customWidth="1"/>
    <col min="7420" max="7420" width="23.42578125" customWidth="1"/>
    <col min="7421" max="7423" width="12.7109375" customWidth="1"/>
    <col min="7424" max="7424" width="12.42578125" customWidth="1"/>
    <col min="7425" max="7425" width="13.28515625" customWidth="1"/>
    <col min="7426" max="7426" width="13.5703125" customWidth="1"/>
    <col min="7427" max="7431" width="12.7109375" customWidth="1"/>
    <col min="7432" max="7432" width="13.42578125" customWidth="1"/>
    <col min="7433" max="7433" width="13.140625" customWidth="1"/>
    <col min="7434" max="7439" width="12.7109375" customWidth="1"/>
    <col min="7440" max="7440" width="15.28515625" customWidth="1"/>
    <col min="7441" max="7441" width="16.85546875" customWidth="1"/>
    <col min="7442" max="7443" width="12.7109375" customWidth="1"/>
    <col min="7444" max="7444" width="13.5703125" customWidth="1"/>
    <col min="7445" max="7445" width="12.5703125" customWidth="1"/>
    <col min="7446" max="7449" width="12.7109375" customWidth="1"/>
    <col min="7450" max="7450" width="11.7109375" customWidth="1"/>
    <col min="7451" max="7451" width="10.85546875" customWidth="1"/>
    <col min="7675" max="7675" width="7.7109375" customWidth="1"/>
    <col min="7676" max="7676" width="23.42578125" customWidth="1"/>
    <col min="7677" max="7679" width="12.7109375" customWidth="1"/>
    <col min="7680" max="7680" width="12.42578125" customWidth="1"/>
    <col min="7681" max="7681" width="13.28515625" customWidth="1"/>
    <col min="7682" max="7682" width="13.5703125" customWidth="1"/>
    <col min="7683" max="7687" width="12.7109375" customWidth="1"/>
    <col min="7688" max="7688" width="13.42578125" customWidth="1"/>
    <col min="7689" max="7689" width="13.140625" customWidth="1"/>
    <col min="7690" max="7695" width="12.7109375" customWidth="1"/>
    <col min="7696" max="7696" width="15.28515625" customWidth="1"/>
    <col min="7697" max="7697" width="16.85546875" customWidth="1"/>
    <col min="7698" max="7699" width="12.7109375" customWidth="1"/>
    <col min="7700" max="7700" width="13.5703125" customWidth="1"/>
    <col min="7701" max="7701" width="12.5703125" customWidth="1"/>
    <col min="7702" max="7705" width="12.7109375" customWidth="1"/>
    <col min="7706" max="7706" width="11.7109375" customWidth="1"/>
    <col min="7707" max="7707" width="10.85546875" customWidth="1"/>
    <col min="7931" max="7931" width="7.7109375" customWidth="1"/>
    <col min="7932" max="7932" width="23.42578125" customWidth="1"/>
    <col min="7933" max="7935" width="12.7109375" customWidth="1"/>
    <col min="7936" max="7936" width="12.42578125" customWidth="1"/>
    <col min="7937" max="7937" width="13.28515625" customWidth="1"/>
    <col min="7938" max="7938" width="13.5703125" customWidth="1"/>
    <col min="7939" max="7943" width="12.7109375" customWidth="1"/>
    <col min="7944" max="7944" width="13.42578125" customWidth="1"/>
    <col min="7945" max="7945" width="13.140625" customWidth="1"/>
    <col min="7946" max="7951" width="12.7109375" customWidth="1"/>
    <col min="7952" max="7952" width="15.28515625" customWidth="1"/>
    <col min="7953" max="7953" width="16.85546875" customWidth="1"/>
    <col min="7954" max="7955" width="12.7109375" customWidth="1"/>
    <col min="7956" max="7956" width="13.5703125" customWidth="1"/>
    <col min="7957" max="7957" width="12.5703125" customWidth="1"/>
    <col min="7958" max="7961" width="12.7109375" customWidth="1"/>
    <col min="7962" max="7962" width="11.7109375" customWidth="1"/>
    <col min="7963" max="7963" width="10.85546875" customWidth="1"/>
    <col min="8187" max="8187" width="7.7109375" customWidth="1"/>
    <col min="8188" max="8188" width="23.42578125" customWidth="1"/>
    <col min="8189" max="8191" width="12.7109375" customWidth="1"/>
    <col min="8192" max="8192" width="12.42578125" customWidth="1"/>
    <col min="8193" max="8193" width="13.28515625" customWidth="1"/>
    <col min="8194" max="8194" width="13.5703125" customWidth="1"/>
    <col min="8195" max="8199" width="12.7109375" customWidth="1"/>
    <col min="8200" max="8200" width="13.42578125" customWidth="1"/>
    <col min="8201" max="8201" width="13.140625" customWidth="1"/>
    <col min="8202" max="8207" width="12.7109375" customWidth="1"/>
    <col min="8208" max="8208" width="15.28515625" customWidth="1"/>
    <col min="8209" max="8209" width="16.85546875" customWidth="1"/>
    <col min="8210" max="8211" width="12.7109375" customWidth="1"/>
    <col min="8212" max="8212" width="13.5703125" customWidth="1"/>
    <col min="8213" max="8213" width="12.5703125" customWidth="1"/>
    <col min="8214" max="8217" width="12.7109375" customWidth="1"/>
    <col min="8218" max="8218" width="11.7109375" customWidth="1"/>
    <col min="8219" max="8219" width="10.85546875" customWidth="1"/>
    <col min="8443" max="8443" width="7.7109375" customWidth="1"/>
    <col min="8444" max="8444" width="23.42578125" customWidth="1"/>
    <col min="8445" max="8447" width="12.7109375" customWidth="1"/>
    <col min="8448" max="8448" width="12.42578125" customWidth="1"/>
    <col min="8449" max="8449" width="13.28515625" customWidth="1"/>
    <col min="8450" max="8450" width="13.5703125" customWidth="1"/>
    <col min="8451" max="8455" width="12.7109375" customWidth="1"/>
    <col min="8456" max="8456" width="13.42578125" customWidth="1"/>
    <col min="8457" max="8457" width="13.140625" customWidth="1"/>
    <col min="8458" max="8463" width="12.7109375" customWidth="1"/>
    <col min="8464" max="8464" width="15.28515625" customWidth="1"/>
    <col min="8465" max="8465" width="16.85546875" customWidth="1"/>
    <col min="8466" max="8467" width="12.7109375" customWidth="1"/>
    <col min="8468" max="8468" width="13.5703125" customWidth="1"/>
    <col min="8469" max="8469" width="12.5703125" customWidth="1"/>
    <col min="8470" max="8473" width="12.7109375" customWidth="1"/>
    <col min="8474" max="8474" width="11.7109375" customWidth="1"/>
    <col min="8475" max="8475" width="10.85546875" customWidth="1"/>
    <col min="8699" max="8699" width="7.7109375" customWidth="1"/>
    <col min="8700" max="8700" width="23.42578125" customWidth="1"/>
    <col min="8701" max="8703" width="12.7109375" customWidth="1"/>
    <col min="8704" max="8704" width="12.42578125" customWidth="1"/>
    <col min="8705" max="8705" width="13.28515625" customWidth="1"/>
    <col min="8706" max="8706" width="13.5703125" customWidth="1"/>
    <col min="8707" max="8711" width="12.7109375" customWidth="1"/>
    <col min="8712" max="8712" width="13.42578125" customWidth="1"/>
    <col min="8713" max="8713" width="13.140625" customWidth="1"/>
    <col min="8714" max="8719" width="12.7109375" customWidth="1"/>
    <col min="8720" max="8720" width="15.28515625" customWidth="1"/>
    <col min="8721" max="8721" width="16.85546875" customWidth="1"/>
    <col min="8722" max="8723" width="12.7109375" customWidth="1"/>
    <col min="8724" max="8724" width="13.5703125" customWidth="1"/>
    <col min="8725" max="8725" width="12.5703125" customWidth="1"/>
    <col min="8726" max="8729" width="12.7109375" customWidth="1"/>
    <col min="8730" max="8730" width="11.7109375" customWidth="1"/>
    <col min="8731" max="8731" width="10.85546875" customWidth="1"/>
    <col min="8955" max="8955" width="7.7109375" customWidth="1"/>
    <col min="8956" max="8956" width="23.42578125" customWidth="1"/>
    <col min="8957" max="8959" width="12.7109375" customWidth="1"/>
    <col min="8960" max="8960" width="12.42578125" customWidth="1"/>
    <col min="8961" max="8961" width="13.28515625" customWidth="1"/>
    <col min="8962" max="8962" width="13.5703125" customWidth="1"/>
    <col min="8963" max="8967" width="12.7109375" customWidth="1"/>
    <col min="8968" max="8968" width="13.42578125" customWidth="1"/>
    <col min="8969" max="8969" width="13.140625" customWidth="1"/>
    <col min="8970" max="8975" width="12.7109375" customWidth="1"/>
    <col min="8976" max="8976" width="15.28515625" customWidth="1"/>
    <col min="8977" max="8977" width="16.85546875" customWidth="1"/>
    <col min="8978" max="8979" width="12.7109375" customWidth="1"/>
    <col min="8980" max="8980" width="13.5703125" customWidth="1"/>
    <col min="8981" max="8981" width="12.5703125" customWidth="1"/>
    <col min="8982" max="8985" width="12.7109375" customWidth="1"/>
    <col min="8986" max="8986" width="11.7109375" customWidth="1"/>
    <col min="8987" max="8987" width="10.85546875" customWidth="1"/>
    <col min="9211" max="9211" width="7.7109375" customWidth="1"/>
    <col min="9212" max="9212" width="23.42578125" customWidth="1"/>
    <col min="9213" max="9215" width="12.7109375" customWidth="1"/>
    <col min="9216" max="9216" width="12.42578125" customWidth="1"/>
    <col min="9217" max="9217" width="13.28515625" customWidth="1"/>
    <col min="9218" max="9218" width="13.5703125" customWidth="1"/>
    <col min="9219" max="9223" width="12.7109375" customWidth="1"/>
    <col min="9224" max="9224" width="13.42578125" customWidth="1"/>
    <col min="9225" max="9225" width="13.140625" customWidth="1"/>
    <col min="9226" max="9231" width="12.7109375" customWidth="1"/>
    <col min="9232" max="9232" width="15.28515625" customWidth="1"/>
    <col min="9233" max="9233" width="16.85546875" customWidth="1"/>
    <col min="9234" max="9235" width="12.7109375" customWidth="1"/>
    <col min="9236" max="9236" width="13.5703125" customWidth="1"/>
    <col min="9237" max="9237" width="12.5703125" customWidth="1"/>
    <col min="9238" max="9241" width="12.7109375" customWidth="1"/>
    <col min="9242" max="9242" width="11.7109375" customWidth="1"/>
    <col min="9243" max="9243" width="10.85546875" customWidth="1"/>
    <col min="9467" max="9467" width="7.7109375" customWidth="1"/>
    <col min="9468" max="9468" width="23.42578125" customWidth="1"/>
    <col min="9469" max="9471" width="12.7109375" customWidth="1"/>
    <col min="9472" max="9472" width="12.42578125" customWidth="1"/>
    <col min="9473" max="9473" width="13.28515625" customWidth="1"/>
    <col min="9474" max="9474" width="13.5703125" customWidth="1"/>
    <col min="9475" max="9479" width="12.7109375" customWidth="1"/>
    <col min="9480" max="9480" width="13.42578125" customWidth="1"/>
    <col min="9481" max="9481" width="13.140625" customWidth="1"/>
    <col min="9482" max="9487" width="12.7109375" customWidth="1"/>
    <col min="9488" max="9488" width="15.28515625" customWidth="1"/>
    <col min="9489" max="9489" width="16.85546875" customWidth="1"/>
    <col min="9490" max="9491" width="12.7109375" customWidth="1"/>
    <col min="9492" max="9492" width="13.5703125" customWidth="1"/>
    <col min="9493" max="9493" width="12.5703125" customWidth="1"/>
    <col min="9494" max="9497" width="12.7109375" customWidth="1"/>
    <col min="9498" max="9498" width="11.7109375" customWidth="1"/>
    <col min="9499" max="9499" width="10.85546875" customWidth="1"/>
    <col min="9723" max="9723" width="7.7109375" customWidth="1"/>
    <col min="9724" max="9724" width="23.42578125" customWidth="1"/>
    <col min="9725" max="9727" width="12.7109375" customWidth="1"/>
    <col min="9728" max="9728" width="12.42578125" customWidth="1"/>
    <col min="9729" max="9729" width="13.28515625" customWidth="1"/>
    <col min="9730" max="9730" width="13.5703125" customWidth="1"/>
    <col min="9731" max="9735" width="12.7109375" customWidth="1"/>
    <col min="9736" max="9736" width="13.42578125" customWidth="1"/>
    <col min="9737" max="9737" width="13.140625" customWidth="1"/>
    <col min="9738" max="9743" width="12.7109375" customWidth="1"/>
    <col min="9744" max="9744" width="15.28515625" customWidth="1"/>
    <col min="9745" max="9745" width="16.85546875" customWidth="1"/>
    <col min="9746" max="9747" width="12.7109375" customWidth="1"/>
    <col min="9748" max="9748" width="13.5703125" customWidth="1"/>
    <col min="9749" max="9749" width="12.5703125" customWidth="1"/>
    <col min="9750" max="9753" width="12.7109375" customWidth="1"/>
    <col min="9754" max="9754" width="11.7109375" customWidth="1"/>
    <col min="9755" max="9755" width="10.85546875" customWidth="1"/>
    <col min="9979" max="9979" width="7.7109375" customWidth="1"/>
    <col min="9980" max="9980" width="23.42578125" customWidth="1"/>
    <col min="9981" max="9983" width="12.7109375" customWidth="1"/>
    <col min="9984" max="9984" width="12.42578125" customWidth="1"/>
    <col min="9985" max="9985" width="13.28515625" customWidth="1"/>
    <col min="9986" max="9986" width="13.5703125" customWidth="1"/>
    <col min="9987" max="9991" width="12.7109375" customWidth="1"/>
    <col min="9992" max="9992" width="13.42578125" customWidth="1"/>
    <col min="9993" max="9993" width="13.140625" customWidth="1"/>
    <col min="9994" max="9999" width="12.7109375" customWidth="1"/>
    <col min="10000" max="10000" width="15.28515625" customWidth="1"/>
    <col min="10001" max="10001" width="16.85546875" customWidth="1"/>
    <col min="10002" max="10003" width="12.7109375" customWidth="1"/>
    <col min="10004" max="10004" width="13.5703125" customWidth="1"/>
    <col min="10005" max="10005" width="12.5703125" customWidth="1"/>
    <col min="10006" max="10009" width="12.7109375" customWidth="1"/>
    <col min="10010" max="10010" width="11.7109375" customWidth="1"/>
    <col min="10011" max="10011" width="10.85546875" customWidth="1"/>
    <col min="10235" max="10235" width="7.7109375" customWidth="1"/>
    <col min="10236" max="10236" width="23.42578125" customWidth="1"/>
    <col min="10237" max="10239" width="12.7109375" customWidth="1"/>
    <col min="10240" max="10240" width="12.42578125" customWidth="1"/>
    <col min="10241" max="10241" width="13.28515625" customWidth="1"/>
    <col min="10242" max="10242" width="13.5703125" customWidth="1"/>
    <col min="10243" max="10247" width="12.7109375" customWidth="1"/>
    <col min="10248" max="10248" width="13.42578125" customWidth="1"/>
    <col min="10249" max="10249" width="13.140625" customWidth="1"/>
    <col min="10250" max="10255" width="12.7109375" customWidth="1"/>
    <col min="10256" max="10256" width="15.28515625" customWidth="1"/>
    <col min="10257" max="10257" width="16.85546875" customWidth="1"/>
    <col min="10258" max="10259" width="12.7109375" customWidth="1"/>
    <col min="10260" max="10260" width="13.5703125" customWidth="1"/>
    <col min="10261" max="10261" width="12.5703125" customWidth="1"/>
    <col min="10262" max="10265" width="12.7109375" customWidth="1"/>
    <col min="10266" max="10266" width="11.7109375" customWidth="1"/>
    <col min="10267" max="10267" width="10.85546875" customWidth="1"/>
    <col min="10491" max="10491" width="7.7109375" customWidth="1"/>
    <col min="10492" max="10492" width="23.42578125" customWidth="1"/>
    <col min="10493" max="10495" width="12.7109375" customWidth="1"/>
    <col min="10496" max="10496" width="12.42578125" customWidth="1"/>
    <col min="10497" max="10497" width="13.28515625" customWidth="1"/>
    <col min="10498" max="10498" width="13.5703125" customWidth="1"/>
    <col min="10499" max="10503" width="12.7109375" customWidth="1"/>
    <col min="10504" max="10504" width="13.42578125" customWidth="1"/>
    <col min="10505" max="10505" width="13.140625" customWidth="1"/>
    <col min="10506" max="10511" width="12.7109375" customWidth="1"/>
    <col min="10512" max="10512" width="15.28515625" customWidth="1"/>
    <col min="10513" max="10513" width="16.85546875" customWidth="1"/>
    <col min="10514" max="10515" width="12.7109375" customWidth="1"/>
    <col min="10516" max="10516" width="13.5703125" customWidth="1"/>
    <col min="10517" max="10517" width="12.5703125" customWidth="1"/>
    <col min="10518" max="10521" width="12.7109375" customWidth="1"/>
    <col min="10522" max="10522" width="11.7109375" customWidth="1"/>
    <col min="10523" max="10523" width="10.85546875" customWidth="1"/>
    <col min="10747" max="10747" width="7.7109375" customWidth="1"/>
    <col min="10748" max="10748" width="23.42578125" customWidth="1"/>
    <col min="10749" max="10751" width="12.7109375" customWidth="1"/>
    <col min="10752" max="10752" width="12.42578125" customWidth="1"/>
    <col min="10753" max="10753" width="13.28515625" customWidth="1"/>
    <col min="10754" max="10754" width="13.5703125" customWidth="1"/>
    <col min="10755" max="10759" width="12.7109375" customWidth="1"/>
    <col min="10760" max="10760" width="13.42578125" customWidth="1"/>
    <col min="10761" max="10761" width="13.140625" customWidth="1"/>
    <col min="10762" max="10767" width="12.7109375" customWidth="1"/>
    <col min="10768" max="10768" width="15.28515625" customWidth="1"/>
    <col min="10769" max="10769" width="16.85546875" customWidth="1"/>
    <col min="10770" max="10771" width="12.7109375" customWidth="1"/>
    <col min="10772" max="10772" width="13.5703125" customWidth="1"/>
    <col min="10773" max="10773" width="12.5703125" customWidth="1"/>
    <col min="10774" max="10777" width="12.7109375" customWidth="1"/>
    <col min="10778" max="10778" width="11.7109375" customWidth="1"/>
    <col min="10779" max="10779" width="10.85546875" customWidth="1"/>
    <col min="11003" max="11003" width="7.7109375" customWidth="1"/>
    <col min="11004" max="11004" width="23.42578125" customWidth="1"/>
    <col min="11005" max="11007" width="12.7109375" customWidth="1"/>
    <col min="11008" max="11008" width="12.42578125" customWidth="1"/>
    <col min="11009" max="11009" width="13.28515625" customWidth="1"/>
    <col min="11010" max="11010" width="13.5703125" customWidth="1"/>
    <col min="11011" max="11015" width="12.7109375" customWidth="1"/>
    <col min="11016" max="11016" width="13.42578125" customWidth="1"/>
    <col min="11017" max="11017" width="13.140625" customWidth="1"/>
    <col min="11018" max="11023" width="12.7109375" customWidth="1"/>
    <col min="11024" max="11024" width="15.28515625" customWidth="1"/>
    <col min="11025" max="11025" width="16.85546875" customWidth="1"/>
    <col min="11026" max="11027" width="12.7109375" customWidth="1"/>
    <col min="11028" max="11028" width="13.5703125" customWidth="1"/>
    <col min="11029" max="11029" width="12.5703125" customWidth="1"/>
    <col min="11030" max="11033" width="12.7109375" customWidth="1"/>
    <col min="11034" max="11034" width="11.7109375" customWidth="1"/>
    <col min="11035" max="11035" width="10.85546875" customWidth="1"/>
    <col min="11259" max="11259" width="7.7109375" customWidth="1"/>
    <col min="11260" max="11260" width="23.42578125" customWidth="1"/>
    <col min="11261" max="11263" width="12.7109375" customWidth="1"/>
    <col min="11264" max="11264" width="12.42578125" customWidth="1"/>
    <col min="11265" max="11265" width="13.28515625" customWidth="1"/>
    <col min="11266" max="11266" width="13.5703125" customWidth="1"/>
    <col min="11267" max="11271" width="12.7109375" customWidth="1"/>
    <col min="11272" max="11272" width="13.42578125" customWidth="1"/>
    <col min="11273" max="11273" width="13.140625" customWidth="1"/>
    <col min="11274" max="11279" width="12.7109375" customWidth="1"/>
    <col min="11280" max="11280" width="15.28515625" customWidth="1"/>
    <col min="11281" max="11281" width="16.85546875" customWidth="1"/>
    <col min="11282" max="11283" width="12.7109375" customWidth="1"/>
    <col min="11284" max="11284" width="13.5703125" customWidth="1"/>
    <col min="11285" max="11285" width="12.5703125" customWidth="1"/>
    <col min="11286" max="11289" width="12.7109375" customWidth="1"/>
    <col min="11290" max="11290" width="11.7109375" customWidth="1"/>
    <col min="11291" max="11291" width="10.85546875" customWidth="1"/>
    <col min="11515" max="11515" width="7.7109375" customWidth="1"/>
    <col min="11516" max="11516" width="23.42578125" customWidth="1"/>
    <col min="11517" max="11519" width="12.7109375" customWidth="1"/>
    <col min="11520" max="11520" width="12.42578125" customWidth="1"/>
    <col min="11521" max="11521" width="13.28515625" customWidth="1"/>
    <col min="11522" max="11522" width="13.5703125" customWidth="1"/>
    <col min="11523" max="11527" width="12.7109375" customWidth="1"/>
    <col min="11528" max="11528" width="13.42578125" customWidth="1"/>
    <col min="11529" max="11529" width="13.140625" customWidth="1"/>
    <col min="11530" max="11535" width="12.7109375" customWidth="1"/>
    <col min="11536" max="11536" width="15.28515625" customWidth="1"/>
    <col min="11537" max="11537" width="16.85546875" customWidth="1"/>
    <col min="11538" max="11539" width="12.7109375" customWidth="1"/>
    <col min="11540" max="11540" width="13.5703125" customWidth="1"/>
    <col min="11541" max="11541" width="12.5703125" customWidth="1"/>
    <col min="11542" max="11545" width="12.7109375" customWidth="1"/>
    <col min="11546" max="11546" width="11.7109375" customWidth="1"/>
    <col min="11547" max="11547" width="10.85546875" customWidth="1"/>
    <col min="11771" max="11771" width="7.7109375" customWidth="1"/>
    <col min="11772" max="11772" width="23.42578125" customWidth="1"/>
    <col min="11773" max="11775" width="12.7109375" customWidth="1"/>
    <col min="11776" max="11776" width="12.42578125" customWidth="1"/>
    <col min="11777" max="11777" width="13.28515625" customWidth="1"/>
    <col min="11778" max="11778" width="13.5703125" customWidth="1"/>
    <col min="11779" max="11783" width="12.7109375" customWidth="1"/>
    <col min="11784" max="11784" width="13.42578125" customWidth="1"/>
    <col min="11785" max="11785" width="13.140625" customWidth="1"/>
    <col min="11786" max="11791" width="12.7109375" customWidth="1"/>
    <col min="11792" max="11792" width="15.28515625" customWidth="1"/>
    <col min="11793" max="11793" width="16.85546875" customWidth="1"/>
    <col min="11794" max="11795" width="12.7109375" customWidth="1"/>
    <col min="11796" max="11796" width="13.5703125" customWidth="1"/>
    <col min="11797" max="11797" width="12.5703125" customWidth="1"/>
    <col min="11798" max="11801" width="12.7109375" customWidth="1"/>
    <col min="11802" max="11802" width="11.7109375" customWidth="1"/>
    <col min="11803" max="11803" width="10.85546875" customWidth="1"/>
    <col min="12027" max="12027" width="7.7109375" customWidth="1"/>
    <col min="12028" max="12028" width="23.42578125" customWidth="1"/>
    <col min="12029" max="12031" width="12.7109375" customWidth="1"/>
    <col min="12032" max="12032" width="12.42578125" customWidth="1"/>
    <col min="12033" max="12033" width="13.28515625" customWidth="1"/>
    <col min="12034" max="12034" width="13.5703125" customWidth="1"/>
    <col min="12035" max="12039" width="12.7109375" customWidth="1"/>
    <col min="12040" max="12040" width="13.42578125" customWidth="1"/>
    <col min="12041" max="12041" width="13.140625" customWidth="1"/>
    <col min="12042" max="12047" width="12.7109375" customWidth="1"/>
    <col min="12048" max="12048" width="15.28515625" customWidth="1"/>
    <col min="12049" max="12049" width="16.85546875" customWidth="1"/>
    <col min="12050" max="12051" width="12.7109375" customWidth="1"/>
    <col min="12052" max="12052" width="13.5703125" customWidth="1"/>
    <col min="12053" max="12053" width="12.5703125" customWidth="1"/>
    <col min="12054" max="12057" width="12.7109375" customWidth="1"/>
    <col min="12058" max="12058" width="11.7109375" customWidth="1"/>
    <col min="12059" max="12059" width="10.85546875" customWidth="1"/>
    <col min="12283" max="12283" width="7.7109375" customWidth="1"/>
    <col min="12284" max="12284" width="23.42578125" customWidth="1"/>
    <col min="12285" max="12287" width="12.7109375" customWidth="1"/>
    <col min="12288" max="12288" width="12.42578125" customWidth="1"/>
    <col min="12289" max="12289" width="13.28515625" customWidth="1"/>
    <col min="12290" max="12290" width="13.5703125" customWidth="1"/>
    <col min="12291" max="12295" width="12.7109375" customWidth="1"/>
    <col min="12296" max="12296" width="13.42578125" customWidth="1"/>
    <col min="12297" max="12297" width="13.140625" customWidth="1"/>
    <col min="12298" max="12303" width="12.7109375" customWidth="1"/>
    <col min="12304" max="12304" width="15.28515625" customWidth="1"/>
    <col min="12305" max="12305" width="16.85546875" customWidth="1"/>
    <col min="12306" max="12307" width="12.7109375" customWidth="1"/>
    <col min="12308" max="12308" width="13.5703125" customWidth="1"/>
    <col min="12309" max="12309" width="12.5703125" customWidth="1"/>
    <col min="12310" max="12313" width="12.7109375" customWidth="1"/>
    <col min="12314" max="12314" width="11.7109375" customWidth="1"/>
    <col min="12315" max="12315" width="10.85546875" customWidth="1"/>
    <col min="12539" max="12539" width="7.7109375" customWidth="1"/>
    <col min="12540" max="12540" width="23.42578125" customWidth="1"/>
    <col min="12541" max="12543" width="12.7109375" customWidth="1"/>
    <col min="12544" max="12544" width="12.42578125" customWidth="1"/>
    <col min="12545" max="12545" width="13.28515625" customWidth="1"/>
    <col min="12546" max="12546" width="13.5703125" customWidth="1"/>
    <col min="12547" max="12551" width="12.7109375" customWidth="1"/>
    <col min="12552" max="12552" width="13.42578125" customWidth="1"/>
    <col min="12553" max="12553" width="13.140625" customWidth="1"/>
    <col min="12554" max="12559" width="12.7109375" customWidth="1"/>
    <col min="12560" max="12560" width="15.28515625" customWidth="1"/>
    <col min="12561" max="12561" width="16.85546875" customWidth="1"/>
    <col min="12562" max="12563" width="12.7109375" customWidth="1"/>
    <col min="12564" max="12564" width="13.5703125" customWidth="1"/>
    <col min="12565" max="12565" width="12.5703125" customWidth="1"/>
    <col min="12566" max="12569" width="12.7109375" customWidth="1"/>
    <col min="12570" max="12570" width="11.7109375" customWidth="1"/>
    <col min="12571" max="12571" width="10.85546875" customWidth="1"/>
    <col min="12795" max="12795" width="7.7109375" customWidth="1"/>
    <col min="12796" max="12796" width="23.42578125" customWidth="1"/>
    <col min="12797" max="12799" width="12.7109375" customWidth="1"/>
    <col min="12800" max="12800" width="12.42578125" customWidth="1"/>
    <col min="12801" max="12801" width="13.28515625" customWidth="1"/>
    <col min="12802" max="12802" width="13.5703125" customWidth="1"/>
    <col min="12803" max="12807" width="12.7109375" customWidth="1"/>
    <col min="12808" max="12808" width="13.42578125" customWidth="1"/>
    <col min="12809" max="12809" width="13.140625" customWidth="1"/>
    <col min="12810" max="12815" width="12.7109375" customWidth="1"/>
    <col min="12816" max="12816" width="15.28515625" customWidth="1"/>
    <col min="12817" max="12817" width="16.85546875" customWidth="1"/>
    <col min="12818" max="12819" width="12.7109375" customWidth="1"/>
    <col min="12820" max="12820" width="13.5703125" customWidth="1"/>
    <col min="12821" max="12821" width="12.5703125" customWidth="1"/>
    <col min="12822" max="12825" width="12.7109375" customWidth="1"/>
    <col min="12826" max="12826" width="11.7109375" customWidth="1"/>
    <col min="12827" max="12827" width="10.85546875" customWidth="1"/>
    <col min="13051" max="13051" width="7.7109375" customWidth="1"/>
    <col min="13052" max="13052" width="23.42578125" customWidth="1"/>
    <col min="13053" max="13055" width="12.7109375" customWidth="1"/>
    <col min="13056" max="13056" width="12.42578125" customWidth="1"/>
    <col min="13057" max="13057" width="13.28515625" customWidth="1"/>
    <col min="13058" max="13058" width="13.5703125" customWidth="1"/>
    <col min="13059" max="13063" width="12.7109375" customWidth="1"/>
    <col min="13064" max="13064" width="13.42578125" customWidth="1"/>
    <col min="13065" max="13065" width="13.140625" customWidth="1"/>
    <col min="13066" max="13071" width="12.7109375" customWidth="1"/>
    <col min="13072" max="13072" width="15.28515625" customWidth="1"/>
    <col min="13073" max="13073" width="16.85546875" customWidth="1"/>
    <col min="13074" max="13075" width="12.7109375" customWidth="1"/>
    <col min="13076" max="13076" width="13.5703125" customWidth="1"/>
    <col min="13077" max="13077" width="12.5703125" customWidth="1"/>
    <col min="13078" max="13081" width="12.7109375" customWidth="1"/>
    <col min="13082" max="13082" width="11.7109375" customWidth="1"/>
    <col min="13083" max="13083" width="10.85546875" customWidth="1"/>
    <col min="13307" max="13307" width="7.7109375" customWidth="1"/>
    <col min="13308" max="13308" width="23.42578125" customWidth="1"/>
    <col min="13309" max="13311" width="12.7109375" customWidth="1"/>
    <col min="13312" max="13312" width="12.42578125" customWidth="1"/>
    <col min="13313" max="13313" width="13.28515625" customWidth="1"/>
    <col min="13314" max="13314" width="13.5703125" customWidth="1"/>
    <col min="13315" max="13319" width="12.7109375" customWidth="1"/>
    <col min="13320" max="13320" width="13.42578125" customWidth="1"/>
    <col min="13321" max="13321" width="13.140625" customWidth="1"/>
    <col min="13322" max="13327" width="12.7109375" customWidth="1"/>
    <col min="13328" max="13328" width="15.28515625" customWidth="1"/>
    <col min="13329" max="13329" width="16.85546875" customWidth="1"/>
    <col min="13330" max="13331" width="12.7109375" customWidth="1"/>
    <col min="13332" max="13332" width="13.5703125" customWidth="1"/>
    <col min="13333" max="13333" width="12.5703125" customWidth="1"/>
    <col min="13334" max="13337" width="12.7109375" customWidth="1"/>
    <col min="13338" max="13338" width="11.7109375" customWidth="1"/>
    <col min="13339" max="13339" width="10.85546875" customWidth="1"/>
    <col min="13563" max="13563" width="7.7109375" customWidth="1"/>
    <col min="13564" max="13564" width="23.42578125" customWidth="1"/>
    <col min="13565" max="13567" width="12.7109375" customWidth="1"/>
    <col min="13568" max="13568" width="12.42578125" customWidth="1"/>
    <col min="13569" max="13569" width="13.28515625" customWidth="1"/>
    <col min="13570" max="13570" width="13.5703125" customWidth="1"/>
    <col min="13571" max="13575" width="12.7109375" customWidth="1"/>
    <col min="13576" max="13576" width="13.42578125" customWidth="1"/>
    <col min="13577" max="13577" width="13.140625" customWidth="1"/>
    <col min="13578" max="13583" width="12.7109375" customWidth="1"/>
    <col min="13584" max="13584" width="15.28515625" customWidth="1"/>
    <col min="13585" max="13585" width="16.85546875" customWidth="1"/>
    <col min="13586" max="13587" width="12.7109375" customWidth="1"/>
    <col min="13588" max="13588" width="13.5703125" customWidth="1"/>
    <col min="13589" max="13589" width="12.5703125" customWidth="1"/>
    <col min="13590" max="13593" width="12.7109375" customWidth="1"/>
    <col min="13594" max="13594" width="11.7109375" customWidth="1"/>
    <col min="13595" max="13595" width="10.85546875" customWidth="1"/>
    <col min="13819" max="13819" width="7.7109375" customWidth="1"/>
    <col min="13820" max="13820" width="23.42578125" customWidth="1"/>
    <col min="13821" max="13823" width="12.7109375" customWidth="1"/>
    <col min="13824" max="13824" width="12.42578125" customWidth="1"/>
    <col min="13825" max="13825" width="13.28515625" customWidth="1"/>
    <col min="13826" max="13826" width="13.5703125" customWidth="1"/>
    <col min="13827" max="13831" width="12.7109375" customWidth="1"/>
    <col min="13832" max="13832" width="13.42578125" customWidth="1"/>
    <col min="13833" max="13833" width="13.140625" customWidth="1"/>
    <col min="13834" max="13839" width="12.7109375" customWidth="1"/>
    <col min="13840" max="13840" width="15.28515625" customWidth="1"/>
    <col min="13841" max="13841" width="16.85546875" customWidth="1"/>
    <col min="13842" max="13843" width="12.7109375" customWidth="1"/>
    <col min="13844" max="13844" width="13.5703125" customWidth="1"/>
    <col min="13845" max="13845" width="12.5703125" customWidth="1"/>
    <col min="13846" max="13849" width="12.7109375" customWidth="1"/>
    <col min="13850" max="13850" width="11.7109375" customWidth="1"/>
    <col min="13851" max="13851" width="10.85546875" customWidth="1"/>
    <col min="14075" max="14075" width="7.7109375" customWidth="1"/>
    <col min="14076" max="14076" width="23.42578125" customWidth="1"/>
    <col min="14077" max="14079" width="12.7109375" customWidth="1"/>
    <col min="14080" max="14080" width="12.42578125" customWidth="1"/>
    <col min="14081" max="14081" width="13.28515625" customWidth="1"/>
    <col min="14082" max="14082" width="13.5703125" customWidth="1"/>
    <col min="14083" max="14087" width="12.7109375" customWidth="1"/>
    <col min="14088" max="14088" width="13.42578125" customWidth="1"/>
    <col min="14089" max="14089" width="13.140625" customWidth="1"/>
    <col min="14090" max="14095" width="12.7109375" customWidth="1"/>
    <col min="14096" max="14096" width="15.28515625" customWidth="1"/>
    <col min="14097" max="14097" width="16.85546875" customWidth="1"/>
    <col min="14098" max="14099" width="12.7109375" customWidth="1"/>
    <col min="14100" max="14100" width="13.5703125" customWidth="1"/>
    <col min="14101" max="14101" width="12.5703125" customWidth="1"/>
    <col min="14102" max="14105" width="12.7109375" customWidth="1"/>
    <col min="14106" max="14106" width="11.7109375" customWidth="1"/>
    <col min="14107" max="14107" width="10.85546875" customWidth="1"/>
    <col min="14331" max="14331" width="7.7109375" customWidth="1"/>
    <col min="14332" max="14332" width="23.42578125" customWidth="1"/>
    <col min="14333" max="14335" width="12.7109375" customWidth="1"/>
    <col min="14336" max="14336" width="12.42578125" customWidth="1"/>
    <col min="14337" max="14337" width="13.28515625" customWidth="1"/>
    <col min="14338" max="14338" width="13.5703125" customWidth="1"/>
    <col min="14339" max="14343" width="12.7109375" customWidth="1"/>
    <col min="14344" max="14344" width="13.42578125" customWidth="1"/>
    <col min="14345" max="14345" width="13.140625" customWidth="1"/>
    <col min="14346" max="14351" width="12.7109375" customWidth="1"/>
    <col min="14352" max="14352" width="15.28515625" customWidth="1"/>
    <col min="14353" max="14353" width="16.85546875" customWidth="1"/>
    <col min="14354" max="14355" width="12.7109375" customWidth="1"/>
    <col min="14356" max="14356" width="13.5703125" customWidth="1"/>
    <col min="14357" max="14357" width="12.5703125" customWidth="1"/>
    <col min="14358" max="14361" width="12.7109375" customWidth="1"/>
    <col min="14362" max="14362" width="11.7109375" customWidth="1"/>
    <col min="14363" max="14363" width="10.85546875" customWidth="1"/>
    <col min="14587" max="14587" width="7.7109375" customWidth="1"/>
    <col min="14588" max="14588" width="23.42578125" customWidth="1"/>
    <col min="14589" max="14591" width="12.7109375" customWidth="1"/>
    <col min="14592" max="14592" width="12.42578125" customWidth="1"/>
    <col min="14593" max="14593" width="13.28515625" customWidth="1"/>
    <col min="14594" max="14594" width="13.5703125" customWidth="1"/>
    <col min="14595" max="14599" width="12.7109375" customWidth="1"/>
    <col min="14600" max="14600" width="13.42578125" customWidth="1"/>
    <col min="14601" max="14601" width="13.140625" customWidth="1"/>
    <col min="14602" max="14607" width="12.7109375" customWidth="1"/>
    <col min="14608" max="14608" width="15.28515625" customWidth="1"/>
    <col min="14609" max="14609" width="16.85546875" customWidth="1"/>
    <col min="14610" max="14611" width="12.7109375" customWidth="1"/>
    <col min="14612" max="14612" width="13.5703125" customWidth="1"/>
    <col min="14613" max="14613" width="12.5703125" customWidth="1"/>
    <col min="14614" max="14617" width="12.7109375" customWidth="1"/>
    <col min="14618" max="14618" width="11.7109375" customWidth="1"/>
    <col min="14619" max="14619" width="10.85546875" customWidth="1"/>
    <col min="14843" max="14843" width="7.7109375" customWidth="1"/>
    <col min="14844" max="14844" width="23.42578125" customWidth="1"/>
    <col min="14845" max="14847" width="12.7109375" customWidth="1"/>
    <col min="14848" max="14848" width="12.42578125" customWidth="1"/>
    <col min="14849" max="14849" width="13.28515625" customWidth="1"/>
    <col min="14850" max="14850" width="13.5703125" customWidth="1"/>
    <col min="14851" max="14855" width="12.7109375" customWidth="1"/>
    <col min="14856" max="14856" width="13.42578125" customWidth="1"/>
    <col min="14857" max="14857" width="13.140625" customWidth="1"/>
    <col min="14858" max="14863" width="12.7109375" customWidth="1"/>
    <col min="14864" max="14864" width="15.28515625" customWidth="1"/>
    <col min="14865" max="14865" width="16.85546875" customWidth="1"/>
    <col min="14866" max="14867" width="12.7109375" customWidth="1"/>
    <col min="14868" max="14868" width="13.5703125" customWidth="1"/>
    <col min="14869" max="14869" width="12.5703125" customWidth="1"/>
    <col min="14870" max="14873" width="12.7109375" customWidth="1"/>
    <col min="14874" max="14874" width="11.7109375" customWidth="1"/>
    <col min="14875" max="14875" width="10.85546875" customWidth="1"/>
    <col min="15099" max="15099" width="7.7109375" customWidth="1"/>
    <col min="15100" max="15100" width="23.42578125" customWidth="1"/>
    <col min="15101" max="15103" width="12.7109375" customWidth="1"/>
    <col min="15104" max="15104" width="12.42578125" customWidth="1"/>
    <col min="15105" max="15105" width="13.28515625" customWidth="1"/>
    <col min="15106" max="15106" width="13.5703125" customWidth="1"/>
    <col min="15107" max="15111" width="12.7109375" customWidth="1"/>
    <col min="15112" max="15112" width="13.42578125" customWidth="1"/>
    <col min="15113" max="15113" width="13.140625" customWidth="1"/>
    <col min="15114" max="15119" width="12.7109375" customWidth="1"/>
    <col min="15120" max="15120" width="15.28515625" customWidth="1"/>
    <col min="15121" max="15121" width="16.85546875" customWidth="1"/>
    <col min="15122" max="15123" width="12.7109375" customWidth="1"/>
    <col min="15124" max="15124" width="13.5703125" customWidth="1"/>
    <col min="15125" max="15125" width="12.5703125" customWidth="1"/>
    <col min="15126" max="15129" width="12.7109375" customWidth="1"/>
    <col min="15130" max="15130" width="11.7109375" customWidth="1"/>
    <col min="15131" max="15131" width="10.85546875" customWidth="1"/>
    <col min="15355" max="15355" width="7.7109375" customWidth="1"/>
    <col min="15356" max="15356" width="23.42578125" customWidth="1"/>
    <col min="15357" max="15359" width="12.7109375" customWidth="1"/>
    <col min="15360" max="15360" width="12.42578125" customWidth="1"/>
    <col min="15361" max="15361" width="13.28515625" customWidth="1"/>
    <col min="15362" max="15362" width="13.5703125" customWidth="1"/>
    <col min="15363" max="15367" width="12.7109375" customWidth="1"/>
    <col min="15368" max="15368" width="13.42578125" customWidth="1"/>
    <col min="15369" max="15369" width="13.140625" customWidth="1"/>
    <col min="15370" max="15375" width="12.7109375" customWidth="1"/>
    <col min="15376" max="15376" width="15.28515625" customWidth="1"/>
    <col min="15377" max="15377" width="16.85546875" customWidth="1"/>
    <col min="15378" max="15379" width="12.7109375" customWidth="1"/>
    <col min="15380" max="15380" width="13.5703125" customWidth="1"/>
    <col min="15381" max="15381" width="12.5703125" customWidth="1"/>
    <col min="15382" max="15385" width="12.7109375" customWidth="1"/>
    <col min="15386" max="15386" width="11.7109375" customWidth="1"/>
    <col min="15387" max="15387" width="10.85546875" customWidth="1"/>
    <col min="15611" max="15611" width="7.7109375" customWidth="1"/>
    <col min="15612" max="15612" width="23.42578125" customWidth="1"/>
    <col min="15613" max="15615" width="12.7109375" customWidth="1"/>
    <col min="15616" max="15616" width="12.42578125" customWidth="1"/>
    <col min="15617" max="15617" width="13.28515625" customWidth="1"/>
    <col min="15618" max="15618" width="13.5703125" customWidth="1"/>
    <col min="15619" max="15623" width="12.7109375" customWidth="1"/>
    <col min="15624" max="15624" width="13.42578125" customWidth="1"/>
    <col min="15625" max="15625" width="13.140625" customWidth="1"/>
    <col min="15626" max="15631" width="12.7109375" customWidth="1"/>
    <col min="15632" max="15632" width="15.28515625" customWidth="1"/>
    <col min="15633" max="15633" width="16.85546875" customWidth="1"/>
    <col min="15634" max="15635" width="12.7109375" customWidth="1"/>
    <col min="15636" max="15636" width="13.5703125" customWidth="1"/>
    <col min="15637" max="15637" width="12.5703125" customWidth="1"/>
    <col min="15638" max="15641" width="12.7109375" customWidth="1"/>
    <col min="15642" max="15642" width="11.7109375" customWidth="1"/>
    <col min="15643" max="15643" width="10.85546875" customWidth="1"/>
    <col min="15867" max="15867" width="7.7109375" customWidth="1"/>
    <col min="15868" max="15868" width="23.42578125" customWidth="1"/>
    <col min="15869" max="15871" width="12.7109375" customWidth="1"/>
    <col min="15872" max="15872" width="12.42578125" customWidth="1"/>
    <col min="15873" max="15873" width="13.28515625" customWidth="1"/>
    <col min="15874" max="15874" width="13.5703125" customWidth="1"/>
    <col min="15875" max="15879" width="12.7109375" customWidth="1"/>
    <col min="15880" max="15880" width="13.42578125" customWidth="1"/>
    <col min="15881" max="15881" width="13.140625" customWidth="1"/>
    <col min="15882" max="15887" width="12.7109375" customWidth="1"/>
    <col min="15888" max="15888" width="15.28515625" customWidth="1"/>
    <col min="15889" max="15889" width="16.85546875" customWidth="1"/>
    <col min="15890" max="15891" width="12.7109375" customWidth="1"/>
    <col min="15892" max="15892" width="13.5703125" customWidth="1"/>
    <col min="15893" max="15893" width="12.5703125" customWidth="1"/>
    <col min="15894" max="15897" width="12.7109375" customWidth="1"/>
    <col min="15898" max="15898" width="11.7109375" customWidth="1"/>
    <col min="15899" max="15899" width="10.85546875" customWidth="1"/>
    <col min="16123" max="16123" width="7.7109375" customWidth="1"/>
    <col min="16124" max="16124" width="23.42578125" customWidth="1"/>
    <col min="16125" max="16127" width="12.7109375" customWidth="1"/>
    <col min="16128" max="16128" width="12.42578125" customWidth="1"/>
    <col min="16129" max="16129" width="13.28515625" customWidth="1"/>
    <col min="16130" max="16130" width="13.5703125" customWidth="1"/>
    <col min="16131" max="16135" width="12.7109375" customWidth="1"/>
    <col min="16136" max="16136" width="13.42578125" customWidth="1"/>
    <col min="16137" max="16137" width="13.140625" customWidth="1"/>
    <col min="16138" max="16143" width="12.7109375" customWidth="1"/>
    <col min="16144" max="16144" width="15.28515625" customWidth="1"/>
    <col min="16145" max="16145" width="16.85546875" customWidth="1"/>
    <col min="16146" max="16147" width="12.7109375" customWidth="1"/>
    <col min="16148" max="16148" width="13.5703125" customWidth="1"/>
    <col min="16149" max="16149" width="12.5703125" customWidth="1"/>
    <col min="16150" max="16153" width="12.7109375" customWidth="1"/>
    <col min="16154" max="16154" width="11.7109375" customWidth="1"/>
    <col min="16155" max="16155" width="10.85546875" customWidth="1"/>
  </cols>
  <sheetData>
    <row r="1" spans="1:27" s="1" customFormat="1" ht="15.75" customHeight="1" x14ac:dyDescent="0.25">
      <c r="B1" s="281" t="s">
        <v>0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</row>
    <row r="2" spans="1:27" ht="15.75" customHeight="1" x14ac:dyDescent="0.25">
      <c r="B2" s="281" t="s">
        <v>1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</row>
    <row r="3" spans="1:27" ht="15.75" customHeight="1" x14ac:dyDescent="0.25">
      <c r="B3" s="281" t="s">
        <v>2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</row>
    <row r="4" spans="1:27" ht="15.75" customHeight="1" x14ac:dyDescent="0.25">
      <c r="B4" s="281" t="s">
        <v>3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</row>
    <row r="5" spans="1:27" s="2" customFormat="1" ht="15.75" customHeight="1" x14ac:dyDescent="0.2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</row>
    <row r="6" spans="1:27" ht="8.25" customHeight="1" x14ac:dyDescent="0.25">
      <c r="Q6" s="3"/>
      <c r="R6" s="3"/>
      <c r="S6" s="3"/>
      <c r="T6" s="3"/>
      <c r="U6" s="3"/>
    </row>
    <row r="7" spans="1:27" ht="22.5" customHeight="1" x14ac:dyDescent="0.25">
      <c r="A7" s="305" t="s">
        <v>4</v>
      </c>
      <c r="B7" s="306"/>
      <c r="C7" s="306"/>
      <c r="D7" s="306"/>
      <c r="E7" s="307"/>
      <c r="F7" s="286" t="s">
        <v>5</v>
      </c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7"/>
    </row>
    <row r="8" spans="1:27" ht="22.5" customHeight="1" x14ac:dyDescent="0.25">
      <c r="A8" s="308"/>
      <c r="B8" s="309"/>
      <c r="C8" s="309"/>
      <c r="D8" s="309"/>
      <c r="E8" s="310"/>
      <c r="F8" s="286" t="s">
        <v>6</v>
      </c>
      <c r="G8" s="286"/>
      <c r="H8" s="286"/>
      <c r="I8" s="287"/>
      <c r="J8" s="285" t="s">
        <v>7</v>
      </c>
      <c r="K8" s="286"/>
      <c r="L8" s="286"/>
      <c r="M8" s="287"/>
      <c r="N8" s="285" t="s">
        <v>8</v>
      </c>
      <c r="O8" s="286"/>
      <c r="P8" s="286"/>
      <c r="Q8" s="286"/>
      <c r="R8" s="285" t="s">
        <v>9</v>
      </c>
      <c r="S8" s="286"/>
      <c r="T8" s="286"/>
      <c r="U8" s="287"/>
      <c r="V8" s="285" t="s">
        <v>10</v>
      </c>
      <c r="W8" s="287"/>
      <c r="X8" s="288" t="s">
        <v>11</v>
      </c>
      <c r="Y8" s="289"/>
      <c r="Z8" s="289"/>
      <c r="AA8" s="290"/>
    </row>
    <row r="9" spans="1:27" ht="27" customHeight="1" thickBot="1" x14ac:dyDescent="0.3">
      <c r="A9" s="311"/>
      <c r="B9" s="312"/>
      <c r="C9" s="312"/>
      <c r="D9" s="312"/>
      <c r="E9" s="313"/>
      <c r="F9" s="278" t="s">
        <v>12</v>
      </c>
      <c r="G9" s="279"/>
      <c r="H9" s="280" t="s">
        <v>13</v>
      </c>
      <c r="I9" s="277"/>
      <c r="J9" s="276" t="s">
        <v>14</v>
      </c>
      <c r="K9" s="277"/>
      <c r="L9" s="276" t="s">
        <v>15</v>
      </c>
      <c r="M9" s="277"/>
      <c r="N9" s="276" t="s">
        <v>16</v>
      </c>
      <c r="O9" s="277"/>
      <c r="P9" s="276" t="s">
        <v>17</v>
      </c>
      <c r="Q9" s="277"/>
      <c r="R9" s="276" t="s">
        <v>18</v>
      </c>
      <c r="S9" s="277"/>
      <c r="T9" s="276" t="s">
        <v>19</v>
      </c>
      <c r="U9" s="277"/>
      <c r="V9" s="276" t="s">
        <v>20</v>
      </c>
      <c r="W9" s="277"/>
      <c r="X9" s="291"/>
      <c r="Y9" s="292"/>
      <c r="Z9" s="292"/>
      <c r="AA9" s="293"/>
    </row>
    <row r="10" spans="1:27" ht="52.5" customHeight="1" thickTop="1" x14ac:dyDescent="0.25">
      <c r="A10" s="274" t="s">
        <v>21</v>
      </c>
      <c r="B10" s="5" t="s">
        <v>22</v>
      </c>
      <c r="C10" s="6" t="s">
        <v>23</v>
      </c>
      <c r="D10" s="6" t="s">
        <v>24</v>
      </c>
      <c r="E10" s="7" t="s">
        <v>25</v>
      </c>
      <c r="F10" s="8" t="s">
        <v>26</v>
      </c>
      <c r="G10" s="8" t="s">
        <v>27</v>
      </c>
      <c r="H10" s="8" t="s">
        <v>26</v>
      </c>
      <c r="I10" s="8" t="s">
        <v>27</v>
      </c>
      <c r="J10" s="8" t="s">
        <v>26</v>
      </c>
      <c r="K10" s="8" t="s">
        <v>27</v>
      </c>
      <c r="L10" s="8" t="s">
        <v>26</v>
      </c>
      <c r="M10" s="8" t="s">
        <v>27</v>
      </c>
      <c r="N10" s="8" t="s">
        <v>26</v>
      </c>
      <c r="O10" s="8" t="s">
        <v>27</v>
      </c>
      <c r="P10" s="7" t="s">
        <v>26</v>
      </c>
      <c r="Q10" s="7" t="s">
        <v>27</v>
      </c>
      <c r="R10" s="7" t="s">
        <v>26</v>
      </c>
      <c r="S10" s="7" t="s">
        <v>27</v>
      </c>
      <c r="T10" s="7" t="s">
        <v>26</v>
      </c>
      <c r="U10" s="7" t="s">
        <v>27</v>
      </c>
      <c r="V10" s="7" t="s">
        <v>26</v>
      </c>
      <c r="W10" s="7" t="s">
        <v>27</v>
      </c>
      <c r="X10" s="6" t="s">
        <v>28</v>
      </c>
      <c r="Y10" s="6" t="s">
        <v>29</v>
      </c>
      <c r="Z10" s="7" t="s">
        <v>30</v>
      </c>
      <c r="AA10" s="6" t="s">
        <v>31</v>
      </c>
    </row>
    <row r="11" spans="1:27" s="250" customFormat="1" ht="18" customHeight="1" x14ac:dyDescent="0.2">
      <c r="A11" s="249"/>
      <c r="B11" s="302" t="s">
        <v>32</v>
      </c>
      <c r="C11" s="303" t="s">
        <v>33</v>
      </c>
      <c r="D11" s="303" t="s">
        <v>34</v>
      </c>
      <c r="E11" s="304" t="s">
        <v>35</v>
      </c>
      <c r="F11" s="222" t="s">
        <v>36</v>
      </c>
      <c r="G11" s="222" t="s">
        <v>36</v>
      </c>
      <c r="H11" s="222" t="s">
        <v>36</v>
      </c>
      <c r="I11" s="222" t="s">
        <v>36</v>
      </c>
      <c r="J11" s="222" t="s">
        <v>36</v>
      </c>
      <c r="K11" s="222" t="s">
        <v>36</v>
      </c>
      <c r="L11" s="222" t="s">
        <v>36</v>
      </c>
      <c r="M11" s="222" t="s">
        <v>36</v>
      </c>
      <c r="N11" s="222" t="s">
        <v>36</v>
      </c>
      <c r="O11" s="222" t="s">
        <v>36</v>
      </c>
      <c r="P11" s="222" t="s">
        <v>36</v>
      </c>
      <c r="Q11" s="222" t="s">
        <v>36</v>
      </c>
      <c r="R11" s="222" t="s">
        <v>36</v>
      </c>
      <c r="S11" s="222" t="s">
        <v>36</v>
      </c>
      <c r="T11" s="222" t="s">
        <v>36</v>
      </c>
      <c r="U11" s="222" t="s">
        <v>36</v>
      </c>
      <c r="V11" s="222" t="s">
        <v>36</v>
      </c>
      <c r="W11" s="222" t="s">
        <v>36</v>
      </c>
      <c r="X11" s="284" t="s">
        <v>37</v>
      </c>
      <c r="Y11" s="284" t="s">
        <v>37</v>
      </c>
      <c r="Z11" s="283" t="s">
        <v>38</v>
      </c>
      <c r="AA11" s="284" t="s">
        <v>37</v>
      </c>
    </row>
    <row r="12" spans="1:27" s="25" customFormat="1" ht="18" customHeight="1" x14ac:dyDescent="0.2">
      <c r="A12" s="26"/>
      <c r="B12" s="302"/>
      <c r="C12" s="303"/>
      <c r="D12" s="303"/>
      <c r="E12" s="304"/>
      <c r="F12" s="11" t="s">
        <v>37</v>
      </c>
      <c r="G12" s="11" t="s">
        <v>37</v>
      </c>
      <c r="H12" s="11" t="s">
        <v>37</v>
      </c>
      <c r="I12" s="11" t="s">
        <v>37</v>
      </c>
      <c r="J12" s="11" t="s">
        <v>37</v>
      </c>
      <c r="K12" s="11" t="s">
        <v>37</v>
      </c>
      <c r="L12" s="11" t="s">
        <v>37</v>
      </c>
      <c r="M12" s="11" t="s">
        <v>37</v>
      </c>
      <c r="N12" s="11" t="s">
        <v>37</v>
      </c>
      <c r="O12" s="11" t="s">
        <v>37</v>
      </c>
      <c r="P12" s="11" t="s">
        <v>37</v>
      </c>
      <c r="Q12" s="12" t="s">
        <v>37</v>
      </c>
      <c r="R12" s="12" t="s">
        <v>37</v>
      </c>
      <c r="S12" s="12" t="s">
        <v>37</v>
      </c>
      <c r="T12" s="12" t="s">
        <v>37</v>
      </c>
      <c r="U12" s="12" t="s">
        <v>37</v>
      </c>
      <c r="V12" s="12" t="s">
        <v>37</v>
      </c>
      <c r="W12" s="12" t="s">
        <v>37</v>
      </c>
      <c r="X12" s="284"/>
      <c r="Y12" s="284"/>
      <c r="Z12" s="283"/>
      <c r="AA12" s="284"/>
    </row>
    <row r="13" spans="1:27" s="250" customFormat="1" ht="30" customHeight="1" x14ac:dyDescent="0.2">
      <c r="A13" s="251">
        <v>1</v>
      </c>
      <c r="B13" s="252" t="s">
        <v>39</v>
      </c>
      <c r="C13" s="253" t="s">
        <v>40</v>
      </c>
      <c r="D13" s="253">
        <v>29100</v>
      </c>
      <c r="E13" s="28" t="s">
        <v>41</v>
      </c>
      <c r="F13" s="254"/>
      <c r="G13" s="254"/>
      <c r="H13" s="254"/>
      <c r="I13" s="254"/>
      <c r="J13" s="254"/>
      <c r="K13" s="254"/>
      <c r="L13" s="273">
        <v>42128</v>
      </c>
      <c r="M13" s="273">
        <v>42128</v>
      </c>
      <c r="N13" s="273">
        <v>42129</v>
      </c>
      <c r="O13" s="273">
        <v>42129</v>
      </c>
      <c r="P13" s="254"/>
      <c r="Q13" s="255"/>
      <c r="R13" s="255"/>
      <c r="S13" s="255"/>
      <c r="T13" s="255"/>
      <c r="U13" s="275"/>
      <c r="V13" s="275">
        <v>42132</v>
      </c>
      <c r="W13" s="275">
        <v>42132</v>
      </c>
      <c r="X13" s="253"/>
      <c r="Y13" s="253"/>
      <c r="Z13" s="256">
        <v>45000</v>
      </c>
      <c r="AA13" s="253"/>
    </row>
    <row r="14" spans="1:27" s="250" customFormat="1" ht="30" customHeight="1" x14ac:dyDescent="0.2">
      <c r="A14" s="251">
        <v>2</v>
      </c>
      <c r="B14" s="252" t="s">
        <v>39</v>
      </c>
      <c r="C14" s="253" t="s">
        <v>40</v>
      </c>
      <c r="D14" s="253">
        <v>29100</v>
      </c>
      <c r="E14" s="28" t="s">
        <v>41</v>
      </c>
      <c r="F14" s="254"/>
      <c r="G14" s="254"/>
      <c r="H14" s="254"/>
      <c r="I14" s="254"/>
      <c r="J14" s="254"/>
      <c r="K14" s="254"/>
      <c r="L14" s="273">
        <v>42254</v>
      </c>
      <c r="M14" s="273">
        <v>42254</v>
      </c>
      <c r="N14" s="273">
        <v>42256</v>
      </c>
      <c r="O14" s="273">
        <v>42256</v>
      </c>
      <c r="P14" s="254"/>
      <c r="Q14" s="255"/>
      <c r="R14" s="255"/>
      <c r="S14" s="255"/>
      <c r="T14" s="255"/>
      <c r="U14" s="275"/>
      <c r="V14" s="275">
        <v>42258</v>
      </c>
      <c r="W14" s="275">
        <v>42258</v>
      </c>
      <c r="X14" s="253"/>
      <c r="Y14" s="253"/>
      <c r="Z14" s="256">
        <v>45000</v>
      </c>
      <c r="AA14" s="253"/>
    </row>
    <row r="15" spans="1:27" s="250" customFormat="1" ht="30" customHeight="1" x14ac:dyDescent="0.2">
      <c r="A15" s="251">
        <v>3</v>
      </c>
      <c r="B15" s="252" t="s">
        <v>42</v>
      </c>
      <c r="C15" s="253" t="s">
        <v>43</v>
      </c>
      <c r="D15" s="253">
        <v>31100</v>
      </c>
      <c r="E15" s="28" t="s">
        <v>41</v>
      </c>
      <c r="F15" s="254"/>
      <c r="G15" s="254"/>
      <c r="H15" s="254"/>
      <c r="I15" s="254"/>
      <c r="J15" s="254"/>
      <c r="K15" s="254"/>
      <c r="L15" s="273">
        <v>42079</v>
      </c>
      <c r="M15" s="273">
        <v>42079</v>
      </c>
      <c r="N15" s="273">
        <v>42081</v>
      </c>
      <c r="O15" s="273">
        <v>42081</v>
      </c>
      <c r="P15" s="254"/>
      <c r="Q15" s="255"/>
      <c r="R15" s="255"/>
      <c r="S15" s="255"/>
      <c r="T15" s="255"/>
      <c r="U15" s="275"/>
      <c r="V15" s="275">
        <v>42086</v>
      </c>
      <c r="W15" s="275">
        <v>42086</v>
      </c>
      <c r="X15" s="253"/>
      <c r="Y15" s="253"/>
      <c r="Z15" s="256">
        <v>190000</v>
      </c>
      <c r="AA15" s="253"/>
    </row>
    <row r="16" spans="1:27" s="250" customFormat="1" ht="30" customHeight="1" x14ac:dyDescent="0.2">
      <c r="A16" s="251">
        <v>4</v>
      </c>
      <c r="B16" s="252" t="s">
        <v>42</v>
      </c>
      <c r="C16" s="253" t="s">
        <v>43</v>
      </c>
      <c r="D16" s="253">
        <v>31100</v>
      </c>
      <c r="E16" s="28" t="s">
        <v>41</v>
      </c>
      <c r="F16" s="254"/>
      <c r="G16" s="254"/>
      <c r="H16" s="254"/>
      <c r="I16" s="254"/>
      <c r="J16" s="254"/>
      <c r="K16" s="254"/>
      <c r="L16" s="273">
        <v>42170</v>
      </c>
      <c r="M16" s="273">
        <v>42170</v>
      </c>
      <c r="N16" s="273">
        <v>42172</v>
      </c>
      <c r="O16" s="273">
        <v>42172</v>
      </c>
      <c r="P16" s="254"/>
      <c r="Q16" s="255"/>
      <c r="R16" s="255"/>
      <c r="S16" s="255"/>
      <c r="T16" s="255"/>
      <c r="U16" s="275"/>
      <c r="V16" s="275">
        <v>42177</v>
      </c>
      <c r="W16" s="275">
        <v>42177</v>
      </c>
      <c r="X16" s="253"/>
      <c r="Y16" s="253"/>
      <c r="Z16" s="256">
        <v>90000</v>
      </c>
      <c r="AA16" s="253"/>
    </row>
    <row r="17" spans="1:27" s="250" customFormat="1" ht="30" customHeight="1" x14ac:dyDescent="0.2">
      <c r="A17" s="251">
        <v>5</v>
      </c>
      <c r="B17" s="252" t="s">
        <v>42</v>
      </c>
      <c r="C17" s="253" t="s">
        <v>43</v>
      </c>
      <c r="D17" s="253">
        <v>31100</v>
      </c>
      <c r="E17" s="28" t="s">
        <v>41</v>
      </c>
      <c r="F17" s="254"/>
      <c r="G17" s="254"/>
      <c r="H17" s="254"/>
      <c r="I17" s="254"/>
      <c r="J17" s="254"/>
      <c r="K17" s="254"/>
      <c r="L17" s="273">
        <v>42254</v>
      </c>
      <c r="M17" s="273">
        <v>42254</v>
      </c>
      <c r="N17" s="273">
        <v>42255</v>
      </c>
      <c r="O17" s="273">
        <v>42255</v>
      </c>
      <c r="P17" s="254"/>
      <c r="Q17" s="255"/>
      <c r="R17" s="255"/>
      <c r="S17" s="255"/>
      <c r="T17" s="255"/>
      <c r="U17" s="275"/>
      <c r="V17" s="275">
        <v>42258</v>
      </c>
      <c r="W17" s="275">
        <v>42258</v>
      </c>
      <c r="X17" s="253"/>
      <c r="Y17" s="253"/>
      <c r="Z17" s="256">
        <v>120000</v>
      </c>
      <c r="AA17" s="253"/>
    </row>
    <row r="18" spans="1:27" s="250" customFormat="1" ht="30" customHeight="1" x14ac:dyDescent="0.2">
      <c r="A18" s="251">
        <v>6</v>
      </c>
      <c r="B18" s="252" t="s">
        <v>42</v>
      </c>
      <c r="C18" s="253" t="s">
        <v>43</v>
      </c>
      <c r="D18" s="253">
        <v>31100</v>
      </c>
      <c r="E18" s="28" t="s">
        <v>41</v>
      </c>
      <c r="F18" s="254"/>
      <c r="G18" s="254"/>
      <c r="H18" s="254"/>
      <c r="I18" s="254"/>
      <c r="J18" s="254"/>
      <c r="K18" s="254"/>
      <c r="L18" s="273">
        <v>42317</v>
      </c>
      <c r="M18" s="273">
        <v>42317</v>
      </c>
      <c r="N18" s="273">
        <v>42320</v>
      </c>
      <c r="O18" s="273">
        <v>42320</v>
      </c>
      <c r="P18" s="254"/>
      <c r="Q18" s="255"/>
      <c r="R18" s="255"/>
      <c r="S18" s="255"/>
      <c r="T18" s="255"/>
      <c r="U18" s="275"/>
      <c r="V18" s="275">
        <v>42324</v>
      </c>
      <c r="W18" s="275">
        <v>42324</v>
      </c>
      <c r="X18" s="253"/>
      <c r="Y18" s="253"/>
      <c r="Z18" s="256">
        <v>108000</v>
      </c>
      <c r="AA18" s="253"/>
    </row>
    <row r="19" spans="1:27" s="250" customFormat="1" ht="30" customHeight="1" x14ac:dyDescent="0.2">
      <c r="A19" s="251">
        <v>7</v>
      </c>
      <c r="B19" s="257" t="s">
        <v>44</v>
      </c>
      <c r="C19" s="258" t="s">
        <v>40</v>
      </c>
      <c r="D19" s="258">
        <v>33100</v>
      </c>
      <c r="E19" s="28" t="s">
        <v>41</v>
      </c>
      <c r="F19" s="259"/>
      <c r="G19" s="259"/>
      <c r="H19" s="259"/>
      <c r="I19" s="259"/>
      <c r="J19" s="259"/>
      <c r="K19" s="259"/>
      <c r="L19" s="259">
        <v>42072</v>
      </c>
      <c r="M19" s="259">
        <v>42072</v>
      </c>
      <c r="N19" s="259">
        <v>42073</v>
      </c>
      <c r="O19" s="259">
        <v>42073</v>
      </c>
      <c r="P19" s="259"/>
      <c r="Q19" s="259"/>
      <c r="R19" s="28" t="s">
        <v>45</v>
      </c>
      <c r="S19" s="28" t="s">
        <v>45</v>
      </c>
      <c r="T19" s="28" t="s">
        <v>45</v>
      </c>
      <c r="U19" s="28" t="s">
        <v>45</v>
      </c>
      <c r="V19" s="259">
        <v>42076</v>
      </c>
      <c r="W19" s="259">
        <v>42076</v>
      </c>
      <c r="X19" s="28" t="s">
        <v>46</v>
      </c>
      <c r="Y19" s="28" t="s">
        <v>46</v>
      </c>
      <c r="Z19" s="256">
        <v>41000</v>
      </c>
      <c r="AA19" s="260"/>
    </row>
    <row r="20" spans="1:27" s="250" customFormat="1" ht="30" customHeight="1" x14ac:dyDescent="0.2">
      <c r="A20" s="251">
        <v>8</v>
      </c>
      <c r="B20" s="257" t="s">
        <v>44</v>
      </c>
      <c r="C20" s="258" t="s">
        <v>43</v>
      </c>
      <c r="D20" s="258">
        <v>33100</v>
      </c>
      <c r="E20" s="28" t="s">
        <v>41</v>
      </c>
      <c r="F20" s="259"/>
      <c r="G20" s="259"/>
      <c r="H20" s="259"/>
      <c r="I20" s="259"/>
      <c r="J20" s="259"/>
      <c r="K20" s="259"/>
      <c r="L20" s="259">
        <v>42135</v>
      </c>
      <c r="M20" s="259">
        <v>42135</v>
      </c>
      <c r="N20" s="259">
        <v>42137</v>
      </c>
      <c r="O20" s="259">
        <v>42137</v>
      </c>
      <c r="P20" s="259"/>
      <c r="Q20" s="259"/>
      <c r="R20" s="28" t="s">
        <v>45</v>
      </c>
      <c r="S20" s="28" t="s">
        <v>45</v>
      </c>
      <c r="T20" s="28" t="s">
        <v>45</v>
      </c>
      <c r="U20" s="28" t="s">
        <v>45</v>
      </c>
      <c r="V20" s="259">
        <v>42142</v>
      </c>
      <c r="W20" s="259">
        <v>42142</v>
      </c>
      <c r="X20" s="28" t="s">
        <v>46</v>
      </c>
      <c r="Y20" s="28" t="s">
        <v>46</v>
      </c>
      <c r="Z20" s="256">
        <v>135000</v>
      </c>
      <c r="AA20" s="260"/>
    </row>
    <row r="21" spans="1:27" s="250" customFormat="1" ht="30" customHeight="1" x14ac:dyDescent="0.2">
      <c r="A21" s="251">
        <v>9</v>
      </c>
      <c r="B21" s="257" t="s">
        <v>44</v>
      </c>
      <c r="C21" s="258" t="s">
        <v>43</v>
      </c>
      <c r="D21" s="258">
        <v>33100</v>
      </c>
      <c r="E21" s="28" t="s">
        <v>41</v>
      </c>
      <c r="F21" s="259"/>
      <c r="G21" s="259"/>
      <c r="H21" s="259"/>
      <c r="I21" s="259"/>
      <c r="J21" s="259"/>
      <c r="K21" s="259"/>
      <c r="L21" s="259">
        <v>42191</v>
      </c>
      <c r="M21" s="259">
        <v>42191</v>
      </c>
      <c r="N21" s="259">
        <v>42192</v>
      </c>
      <c r="O21" s="259">
        <v>42192</v>
      </c>
      <c r="P21" s="259"/>
      <c r="Q21" s="259"/>
      <c r="R21" s="28" t="s">
        <v>45</v>
      </c>
      <c r="S21" s="28" t="s">
        <v>45</v>
      </c>
      <c r="T21" s="28" t="s">
        <v>45</v>
      </c>
      <c r="U21" s="28" t="s">
        <v>45</v>
      </c>
      <c r="V21" s="259">
        <v>42195</v>
      </c>
      <c r="W21" s="259">
        <v>42195</v>
      </c>
      <c r="X21" s="28" t="s">
        <v>46</v>
      </c>
      <c r="Y21" s="28" t="s">
        <v>46</v>
      </c>
      <c r="Z21" s="256">
        <v>58000</v>
      </c>
      <c r="AA21" s="260"/>
    </row>
    <row r="22" spans="1:27" s="250" customFormat="1" ht="30" customHeight="1" x14ac:dyDescent="0.2">
      <c r="A22" s="251">
        <v>10</v>
      </c>
      <c r="B22" s="257" t="s">
        <v>44</v>
      </c>
      <c r="C22" s="258" t="s">
        <v>40</v>
      </c>
      <c r="D22" s="258">
        <v>33100</v>
      </c>
      <c r="E22" s="28" t="s">
        <v>41</v>
      </c>
      <c r="F22" s="259"/>
      <c r="G22" s="259"/>
      <c r="H22" s="259"/>
      <c r="I22" s="259"/>
      <c r="J22" s="259"/>
      <c r="K22" s="259"/>
      <c r="L22" s="259">
        <v>42282</v>
      </c>
      <c r="M22" s="259">
        <v>42282</v>
      </c>
      <c r="N22" s="259">
        <v>42283</v>
      </c>
      <c r="O22" s="259">
        <v>42283</v>
      </c>
      <c r="P22" s="259"/>
      <c r="Q22" s="259"/>
      <c r="R22" s="28" t="s">
        <v>45</v>
      </c>
      <c r="S22" s="28" t="s">
        <v>45</v>
      </c>
      <c r="T22" s="28" t="s">
        <v>45</v>
      </c>
      <c r="U22" s="28" t="s">
        <v>45</v>
      </c>
      <c r="V22" s="259">
        <v>42286</v>
      </c>
      <c r="W22" s="259">
        <v>42286</v>
      </c>
      <c r="X22" s="28" t="s">
        <v>46</v>
      </c>
      <c r="Y22" s="28" t="s">
        <v>46</v>
      </c>
      <c r="Z22" s="256">
        <v>27240</v>
      </c>
      <c r="AA22" s="260"/>
    </row>
    <row r="23" spans="1:27" s="250" customFormat="1" ht="30" customHeight="1" x14ac:dyDescent="0.2">
      <c r="A23" s="251">
        <v>11</v>
      </c>
      <c r="B23" s="257" t="s">
        <v>47</v>
      </c>
      <c r="C23" s="258" t="s">
        <v>43</v>
      </c>
      <c r="D23" s="258">
        <v>33300</v>
      </c>
      <c r="E23" s="28" t="s">
        <v>41</v>
      </c>
      <c r="F23" s="259"/>
      <c r="G23" s="259"/>
      <c r="H23" s="259"/>
      <c r="I23" s="259"/>
      <c r="J23" s="259"/>
      <c r="K23" s="259"/>
      <c r="L23" s="259">
        <v>42100</v>
      </c>
      <c r="M23" s="259">
        <v>42100</v>
      </c>
      <c r="N23" s="259">
        <v>42102</v>
      </c>
      <c r="O23" s="259">
        <v>42102</v>
      </c>
      <c r="P23" s="259"/>
      <c r="Q23" s="259"/>
      <c r="R23" s="28"/>
      <c r="S23" s="28"/>
      <c r="T23" s="28"/>
      <c r="U23" s="28"/>
      <c r="V23" s="259">
        <v>42107</v>
      </c>
      <c r="W23" s="259">
        <v>42107</v>
      </c>
      <c r="X23" s="28"/>
      <c r="Y23" s="28"/>
      <c r="Z23" s="256">
        <v>91875</v>
      </c>
      <c r="AA23" s="260"/>
    </row>
    <row r="24" spans="1:27" s="250" customFormat="1" ht="30" customHeight="1" x14ac:dyDescent="0.2">
      <c r="A24" s="251">
        <v>12</v>
      </c>
      <c r="B24" s="257" t="s">
        <v>47</v>
      </c>
      <c r="C24" s="258" t="s">
        <v>43</v>
      </c>
      <c r="D24" s="258">
        <v>33300</v>
      </c>
      <c r="E24" s="28" t="s">
        <v>41</v>
      </c>
      <c r="F24" s="259"/>
      <c r="G24" s="259"/>
      <c r="H24" s="259"/>
      <c r="I24" s="259"/>
      <c r="J24" s="259"/>
      <c r="K24" s="259"/>
      <c r="L24" s="259">
        <v>42219</v>
      </c>
      <c r="M24" s="259">
        <v>42219</v>
      </c>
      <c r="N24" s="259">
        <v>42221</v>
      </c>
      <c r="O24" s="259">
        <v>42221</v>
      </c>
      <c r="P24" s="259"/>
      <c r="Q24" s="259"/>
      <c r="R24" s="28"/>
      <c r="S24" s="28"/>
      <c r="T24" s="28"/>
      <c r="U24" s="28"/>
      <c r="V24" s="259">
        <v>42226</v>
      </c>
      <c r="W24" s="259">
        <v>42226</v>
      </c>
      <c r="X24" s="28"/>
      <c r="Y24" s="28"/>
      <c r="Z24" s="256">
        <v>91875</v>
      </c>
      <c r="AA24" s="260"/>
    </row>
    <row r="25" spans="1:27" s="250" customFormat="1" ht="30" customHeight="1" x14ac:dyDescent="0.2">
      <c r="A25" s="251">
        <v>13</v>
      </c>
      <c r="B25" s="257" t="s">
        <v>48</v>
      </c>
      <c r="C25" s="258" t="s">
        <v>40</v>
      </c>
      <c r="D25" s="258">
        <v>33400</v>
      </c>
      <c r="E25" s="28" t="s">
        <v>41</v>
      </c>
      <c r="F25" s="259"/>
      <c r="G25" s="259"/>
      <c r="H25" s="259"/>
      <c r="I25" s="259"/>
      <c r="J25" s="259"/>
      <c r="K25" s="259"/>
      <c r="L25" s="259">
        <v>42100</v>
      </c>
      <c r="M25" s="259">
        <v>42100</v>
      </c>
      <c r="N25" s="259">
        <v>42102</v>
      </c>
      <c r="O25" s="259">
        <v>42102</v>
      </c>
      <c r="P25" s="259"/>
      <c r="Q25" s="259"/>
      <c r="R25" s="28"/>
      <c r="S25" s="28"/>
      <c r="T25" s="28"/>
      <c r="U25" s="28"/>
      <c r="V25" s="259">
        <v>42107</v>
      </c>
      <c r="W25" s="259">
        <v>42107</v>
      </c>
      <c r="X25" s="28"/>
      <c r="Y25" s="28"/>
      <c r="Z25" s="256">
        <v>34125</v>
      </c>
      <c r="AA25" s="260"/>
    </row>
    <row r="26" spans="1:27" s="250" customFormat="1" ht="30" customHeight="1" x14ac:dyDescent="0.2">
      <c r="A26" s="251">
        <v>14</v>
      </c>
      <c r="B26" s="257" t="s">
        <v>48</v>
      </c>
      <c r="C26" s="258" t="s">
        <v>40</v>
      </c>
      <c r="D26" s="258">
        <v>33400</v>
      </c>
      <c r="E26" s="28" t="s">
        <v>41</v>
      </c>
      <c r="F26" s="259"/>
      <c r="G26" s="259"/>
      <c r="H26" s="259"/>
      <c r="I26" s="259"/>
      <c r="J26" s="259"/>
      <c r="K26" s="259"/>
      <c r="L26" s="259">
        <v>42219</v>
      </c>
      <c r="M26" s="259">
        <v>42219</v>
      </c>
      <c r="N26" s="259">
        <v>42221</v>
      </c>
      <c r="O26" s="259">
        <v>42221</v>
      </c>
      <c r="P26" s="259"/>
      <c r="Q26" s="259"/>
      <c r="R26" s="28"/>
      <c r="S26" s="28"/>
      <c r="T26" s="28"/>
      <c r="U26" s="28"/>
      <c r="V26" s="259">
        <v>42226</v>
      </c>
      <c r="W26" s="259">
        <v>42226</v>
      </c>
      <c r="X26" s="28"/>
      <c r="Y26" s="28"/>
      <c r="Z26" s="256">
        <v>34125</v>
      </c>
      <c r="AA26" s="260"/>
    </row>
    <row r="27" spans="1:27" s="250" customFormat="1" ht="30" customHeight="1" x14ac:dyDescent="0.2">
      <c r="A27" s="251">
        <v>15</v>
      </c>
      <c r="B27" s="257" t="s">
        <v>49</v>
      </c>
      <c r="C27" s="258" t="s">
        <v>40</v>
      </c>
      <c r="D27" s="258">
        <v>33500</v>
      </c>
      <c r="E27" s="28" t="s">
        <v>41</v>
      </c>
      <c r="F27" s="259"/>
      <c r="G27" s="259"/>
      <c r="H27" s="259"/>
      <c r="I27" s="259"/>
      <c r="J27" s="259"/>
      <c r="K27" s="259"/>
      <c r="L27" s="259">
        <v>42039</v>
      </c>
      <c r="M27" s="259">
        <v>42039</v>
      </c>
      <c r="N27" s="259">
        <v>42040</v>
      </c>
      <c r="O27" s="259">
        <v>42040</v>
      </c>
      <c r="P27" s="259"/>
      <c r="Q27" s="259"/>
      <c r="R27" s="28"/>
      <c r="S27" s="28"/>
      <c r="T27" s="28"/>
      <c r="U27" s="28"/>
      <c r="V27" s="259">
        <v>42044</v>
      </c>
      <c r="W27" s="259">
        <v>42044</v>
      </c>
      <c r="X27" s="28"/>
      <c r="Y27" s="28"/>
      <c r="Z27" s="256">
        <v>12000</v>
      </c>
      <c r="AA27" s="260"/>
    </row>
    <row r="28" spans="1:27" s="250" customFormat="1" ht="30" customHeight="1" x14ac:dyDescent="0.2">
      <c r="A28" s="251">
        <v>16</v>
      </c>
      <c r="B28" s="257" t="s">
        <v>49</v>
      </c>
      <c r="C28" s="258" t="s">
        <v>40</v>
      </c>
      <c r="D28" s="258">
        <v>33500</v>
      </c>
      <c r="E28" s="28" t="s">
        <v>41</v>
      </c>
      <c r="F28" s="259"/>
      <c r="G28" s="259"/>
      <c r="H28" s="259"/>
      <c r="I28" s="259"/>
      <c r="J28" s="259"/>
      <c r="K28" s="259"/>
      <c r="L28" s="259">
        <v>42072</v>
      </c>
      <c r="M28" s="259">
        <v>42072</v>
      </c>
      <c r="N28" s="259">
        <v>42073</v>
      </c>
      <c r="O28" s="259">
        <v>42073</v>
      </c>
      <c r="P28" s="259"/>
      <c r="Q28" s="259"/>
      <c r="R28" s="28"/>
      <c r="S28" s="28"/>
      <c r="T28" s="28"/>
      <c r="U28" s="28"/>
      <c r="V28" s="259">
        <v>42075</v>
      </c>
      <c r="W28" s="259">
        <v>42075</v>
      </c>
      <c r="X28" s="28"/>
      <c r="Y28" s="28"/>
      <c r="Z28" s="256">
        <v>2000</v>
      </c>
      <c r="AA28" s="260"/>
    </row>
    <row r="29" spans="1:27" s="250" customFormat="1" ht="30" customHeight="1" x14ac:dyDescent="0.2">
      <c r="A29" s="251">
        <v>17</v>
      </c>
      <c r="B29" s="257" t="s">
        <v>50</v>
      </c>
      <c r="C29" s="258" t="s">
        <v>43</v>
      </c>
      <c r="D29" s="258">
        <v>34400</v>
      </c>
      <c r="E29" s="28" t="s">
        <v>41</v>
      </c>
      <c r="F29" s="259"/>
      <c r="G29" s="259"/>
      <c r="H29" s="259"/>
      <c r="I29" s="259"/>
      <c r="J29" s="259"/>
      <c r="K29" s="259"/>
      <c r="L29" s="259">
        <v>42072</v>
      </c>
      <c r="M29" s="259">
        <v>42072</v>
      </c>
      <c r="N29" s="259">
        <v>42073</v>
      </c>
      <c r="O29" s="259">
        <v>42073</v>
      </c>
      <c r="P29" s="259"/>
      <c r="Q29" s="259"/>
      <c r="R29" s="28"/>
      <c r="S29" s="28"/>
      <c r="T29" s="28"/>
      <c r="U29" s="28"/>
      <c r="V29" s="259">
        <v>42075</v>
      </c>
      <c r="W29" s="259">
        <v>42075</v>
      </c>
      <c r="X29" s="28"/>
      <c r="Y29" s="28"/>
      <c r="Z29" s="256">
        <v>60000</v>
      </c>
      <c r="AA29" s="260"/>
    </row>
    <row r="30" spans="1:27" s="250" customFormat="1" ht="30" customHeight="1" x14ac:dyDescent="0.2">
      <c r="A30" s="251">
        <v>18</v>
      </c>
      <c r="B30" s="257" t="s">
        <v>50</v>
      </c>
      <c r="C30" s="258" t="s">
        <v>40</v>
      </c>
      <c r="D30" s="258">
        <v>34400</v>
      </c>
      <c r="E30" s="28" t="s">
        <v>41</v>
      </c>
      <c r="F30" s="259"/>
      <c r="G30" s="259"/>
      <c r="H30" s="259"/>
      <c r="I30" s="259"/>
      <c r="J30" s="259"/>
      <c r="K30" s="259"/>
      <c r="L30" s="259">
        <v>42128</v>
      </c>
      <c r="M30" s="259">
        <v>42128</v>
      </c>
      <c r="N30" s="259">
        <v>42129</v>
      </c>
      <c r="O30" s="259">
        <v>42129</v>
      </c>
      <c r="P30" s="259"/>
      <c r="Q30" s="259"/>
      <c r="R30" s="28"/>
      <c r="S30" s="28"/>
      <c r="T30" s="28"/>
      <c r="U30" s="28"/>
      <c r="V30" s="259">
        <v>42135</v>
      </c>
      <c r="W30" s="259">
        <v>42135</v>
      </c>
      <c r="X30" s="28"/>
      <c r="Y30" s="28"/>
      <c r="Z30" s="256">
        <v>32000</v>
      </c>
      <c r="AA30" s="260"/>
    </row>
    <row r="31" spans="1:27" s="250" customFormat="1" ht="30" customHeight="1" x14ac:dyDescent="0.2">
      <c r="A31" s="251">
        <v>19</v>
      </c>
      <c r="B31" s="257" t="s">
        <v>50</v>
      </c>
      <c r="C31" s="258" t="s">
        <v>43</v>
      </c>
      <c r="D31" s="258">
        <v>34400</v>
      </c>
      <c r="E31" s="28" t="s">
        <v>41</v>
      </c>
      <c r="F31" s="259"/>
      <c r="G31" s="259"/>
      <c r="H31" s="259"/>
      <c r="I31" s="259"/>
      <c r="J31" s="259"/>
      <c r="K31" s="259"/>
      <c r="L31" s="259">
        <v>42188</v>
      </c>
      <c r="M31" s="259">
        <v>42188</v>
      </c>
      <c r="N31" s="259">
        <v>42191</v>
      </c>
      <c r="O31" s="259">
        <v>42191</v>
      </c>
      <c r="P31" s="259"/>
      <c r="Q31" s="259"/>
      <c r="R31" s="28"/>
      <c r="S31" s="28"/>
      <c r="T31" s="28"/>
      <c r="U31" s="28"/>
      <c r="V31" s="259">
        <v>42193</v>
      </c>
      <c r="W31" s="259">
        <v>42193</v>
      </c>
      <c r="X31" s="28"/>
      <c r="Y31" s="28"/>
      <c r="Z31" s="256">
        <v>76087</v>
      </c>
      <c r="AA31" s="260"/>
    </row>
    <row r="32" spans="1:27" s="250" customFormat="1" ht="30" customHeight="1" x14ac:dyDescent="0.2">
      <c r="A32" s="251">
        <v>20</v>
      </c>
      <c r="B32" s="257" t="s">
        <v>50</v>
      </c>
      <c r="C32" s="258" t="s">
        <v>43</v>
      </c>
      <c r="D32" s="258">
        <v>34400</v>
      </c>
      <c r="E32" s="28" t="s">
        <v>41</v>
      </c>
      <c r="F32" s="259"/>
      <c r="G32" s="259"/>
      <c r="H32" s="259"/>
      <c r="I32" s="259"/>
      <c r="J32" s="259"/>
      <c r="K32" s="259"/>
      <c r="L32" s="259">
        <v>42251</v>
      </c>
      <c r="M32" s="259">
        <v>42251</v>
      </c>
      <c r="N32" s="259">
        <v>42254</v>
      </c>
      <c r="O32" s="259">
        <v>42254</v>
      </c>
      <c r="P32" s="259"/>
      <c r="Q32" s="259"/>
      <c r="R32" s="28"/>
      <c r="S32" s="28"/>
      <c r="T32" s="28"/>
      <c r="U32" s="28"/>
      <c r="V32" s="259">
        <v>42256</v>
      </c>
      <c r="W32" s="259">
        <v>42256</v>
      </c>
      <c r="X32" s="28"/>
      <c r="Y32" s="28"/>
      <c r="Z32" s="256">
        <v>50000</v>
      </c>
      <c r="AA32" s="260"/>
    </row>
    <row r="33" spans="1:27" s="250" customFormat="1" ht="30" customHeight="1" x14ac:dyDescent="0.2">
      <c r="A33" s="251">
        <v>21</v>
      </c>
      <c r="B33" s="257" t="s">
        <v>50</v>
      </c>
      <c r="C33" s="258" t="s">
        <v>43</v>
      </c>
      <c r="D33" s="258">
        <v>34400</v>
      </c>
      <c r="E33" s="28" t="s">
        <v>41</v>
      </c>
      <c r="F33" s="259"/>
      <c r="G33" s="259"/>
      <c r="H33" s="259"/>
      <c r="I33" s="259"/>
      <c r="J33" s="259"/>
      <c r="K33" s="259"/>
      <c r="L33" s="259">
        <v>42317</v>
      </c>
      <c r="M33" s="259">
        <v>42317</v>
      </c>
      <c r="N33" s="259">
        <v>42318</v>
      </c>
      <c r="O33" s="259">
        <v>42318</v>
      </c>
      <c r="P33" s="259"/>
      <c r="Q33" s="259"/>
      <c r="R33" s="28"/>
      <c r="S33" s="28"/>
      <c r="T33" s="28"/>
      <c r="U33" s="28"/>
      <c r="V33" s="259">
        <v>42320</v>
      </c>
      <c r="W33" s="259">
        <v>42320</v>
      </c>
      <c r="X33" s="28"/>
      <c r="Y33" s="28"/>
      <c r="Z33" s="256">
        <v>20000</v>
      </c>
      <c r="AA33" s="260"/>
    </row>
    <row r="34" spans="1:27" s="250" customFormat="1" ht="30" customHeight="1" x14ac:dyDescent="0.2">
      <c r="A34" s="251">
        <v>22</v>
      </c>
      <c r="B34" s="257" t="s">
        <v>51</v>
      </c>
      <c r="C34" s="258" t="s">
        <v>40</v>
      </c>
      <c r="D34" s="258">
        <v>35500</v>
      </c>
      <c r="E34" s="28" t="s">
        <v>41</v>
      </c>
      <c r="F34" s="259"/>
      <c r="G34" s="259"/>
      <c r="H34" s="259"/>
      <c r="I34" s="259"/>
      <c r="J34" s="259"/>
      <c r="K34" s="259"/>
      <c r="L34" s="259">
        <v>42160</v>
      </c>
      <c r="M34" s="259">
        <v>42160</v>
      </c>
      <c r="N34" s="259">
        <v>42163</v>
      </c>
      <c r="O34" s="259">
        <v>42163</v>
      </c>
      <c r="P34" s="259"/>
      <c r="Q34" s="259"/>
      <c r="R34" s="28"/>
      <c r="S34" s="28"/>
      <c r="T34" s="28"/>
      <c r="U34" s="28"/>
      <c r="V34" s="259">
        <v>42165</v>
      </c>
      <c r="W34" s="259">
        <v>42165</v>
      </c>
      <c r="X34" s="28"/>
      <c r="Y34" s="28"/>
      <c r="Z34" s="256">
        <v>50000</v>
      </c>
      <c r="AA34" s="260"/>
    </row>
    <row r="35" spans="1:27" s="250" customFormat="1" ht="30" customHeight="1" x14ac:dyDescent="0.2">
      <c r="A35" s="251">
        <v>23</v>
      </c>
      <c r="B35" s="257" t="s">
        <v>52</v>
      </c>
      <c r="C35" s="258" t="s">
        <v>46</v>
      </c>
      <c r="D35" s="258">
        <v>35610</v>
      </c>
      <c r="E35" s="28" t="s">
        <v>41</v>
      </c>
      <c r="F35" s="259"/>
      <c r="G35" s="259"/>
      <c r="H35" s="259"/>
      <c r="I35" s="259"/>
      <c r="J35" s="259"/>
      <c r="K35" s="259"/>
      <c r="L35" s="259">
        <v>42065</v>
      </c>
      <c r="M35" s="259">
        <v>42065</v>
      </c>
      <c r="N35" s="259">
        <v>42066</v>
      </c>
      <c r="O35" s="259">
        <v>42066</v>
      </c>
      <c r="P35" s="259"/>
      <c r="Q35" s="259"/>
      <c r="R35" s="28"/>
      <c r="S35" s="28"/>
      <c r="T35" s="28"/>
      <c r="U35" s="28"/>
      <c r="V35" s="259">
        <v>42067</v>
      </c>
      <c r="W35" s="259">
        <v>42067</v>
      </c>
      <c r="X35" s="28"/>
      <c r="Y35" s="28"/>
      <c r="Z35" s="256">
        <v>150000</v>
      </c>
      <c r="AA35" s="260"/>
    </row>
    <row r="36" spans="1:27" s="250" customFormat="1" ht="30" customHeight="1" x14ac:dyDescent="0.2">
      <c r="A36" s="251">
        <v>24</v>
      </c>
      <c r="B36" s="257" t="s">
        <v>52</v>
      </c>
      <c r="C36" s="258" t="s">
        <v>46</v>
      </c>
      <c r="D36" s="258">
        <v>35610</v>
      </c>
      <c r="E36" s="28" t="s">
        <v>41</v>
      </c>
      <c r="F36" s="259"/>
      <c r="G36" s="259"/>
      <c r="H36" s="259"/>
      <c r="I36" s="259"/>
      <c r="J36" s="259"/>
      <c r="K36" s="259"/>
      <c r="L36" s="259">
        <v>42100</v>
      </c>
      <c r="M36" s="259">
        <v>42100</v>
      </c>
      <c r="N36" s="259">
        <v>42101</v>
      </c>
      <c r="O36" s="259">
        <v>42101</v>
      </c>
      <c r="P36" s="259"/>
      <c r="Q36" s="259"/>
      <c r="R36" s="28"/>
      <c r="S36" s="28"/>
      <c r="T36" s="28"/>
      <c r="U36" s="28"/>
      <c r="V36" s="259">
        <v>42102</v>
      </c>
      <c r="W36" s="259">
        <v>42102</v>
      </c>
      <c r="X36" s="28"/>
      <c r="Y36" s="28"/>
      <c r="Z36" s="256">
        <v>150000</v>
      </c>
      <c r="AA36" s="260"/>
    </row>
    <row r="37" spans="1:27" s="250" customFormat="1" ht="30" customHeight="1" x14ac:dyDescent="0.2">
      <c r="A37" s="251">
        <v>25</v>
      </c>
      <c r="B37" s="257" t="s">
        <v>52</v>
      </c>
      <c r="C37" s="258" t="s">
        <v>46</v>
      </c>
      <c r="D37" s="258">
        <v>35610</v>
      </c>
      <c r="E37" s="28" t="s">
        <v>41</v>
      </c>
      <c r="F37" s="259"/>
      <c r="G37" s="259"/>
      <c r="H37" s="259"/>
      <c r="I37" s="259"/>
      <c r="J37" s="259"/>
      <c r="K37" s="259"/>
      <c r="L37" s="259">
        <v>42128</v>
      </c>
      <c r="M37" s="259">
        <v>42128</v>
      </c>
      <c r="N37" s="259">
        <v>42129</v>
      </c>
      <c r="O37" s="259">
        <v>42129</v>
      </c>
      <c r="P37" s="259"/>
      <c r="Q37" s="259"/>
      <c r="R37" s="28"/>
      <c r="S37" s="28"/>
      <c r="T37" s="28"/>
      <c r="U37" s="28"/>
      <c r="V37" s="259">
        <v>42130</v>
      </c>
      <c r="W37" s="259">
        <v>42130</v>
      </c>
      <c r="X37" s="28"/>
      <c r="Y37" s="28"/>
      <c r="Z37" s="256">
        <v>150000</v>
      </c>
      <c r="AA37" s="260"/>
    </row>
    <row r="38" spans="1:27" s="250" customFormat="1" ht="30" customHeight="1" x14ac:dyDescent="0.2">
      <c r="A38" s="251">
        <v>26</v>
      </c>
      <c r="B38" s="257" t="s">
        <v>52</v>
      </c>
      <c r="C38" s="258" t="s">
        <v>46</v>
      </c>
      <c r="D38" s="258">
        <v>35610</v>
      </c>
      <c r="E38" s="28" t="s">
        <v>41</v>
      </c>
      <c r="F38" s="259"/>
      <c r="G38" s="259"/>
      <c r="H38" s="259"/>
      <c r="I38" s="259"/>
      <c r="J38" s="259"/>
      <c r="K38" s="259"/>
      <c r="L38" s="259">
        <v>42163</v>
      </c>
      <c r="M38" s="259">
        <v>42163</v>
      </c>
      <c r="N38" s="259">
        <v>42164</v>
      </c>
      <c r="O38" s="259">
        <v>42164</v>
      </c>
      <c r="P38" s="259"/>
      <c r="Q38" s="259"/>
      <c r="R38" s="28"/>
      <c r="S38" s="28"/>
      <c r="T38" s="28"/>
      <c r="U38" s="28"/>
      <c r="V38" s="259">
        <v>42165</v>
      </c>
      <c r="W38" s="259">
        <v>42165</v>
      </c>
      <c r="X38" s="28"/>
      <c r="Y38" s="28"/>
      <c r="Z38" s="256">
        <v>150000</v>
      </c>
      <c r="AA38" s="260"/>
    </row>
    <row r="39" spans="1:27" s="250" customFormat="1" ht="30" customHeight="1" x14ac:dyDescent="0.2">
      <c r="A39" s="251">
        <v>27</v>
      </c>
      <c r="B39" s="257" t="s">
        <v>52</v>
      </c>
      <c r="C39" s="258" t="s">
        <v>46</v>
      </c>
      <c r="D39" s="258">
        <v>35610</v>
      </c>
      <c r="E39" s="28" t="s">
        <v>41</v>
      </c>
      <c r="F39" s="259"/>
      <c r="G39" s="259"/>
      <c r="H39" s="259"/>
      <c r="I39" s="259"/>
      <c r="J39" s="259"/>
      <c r="K39" s="259"/>
      <c r="L39" s="259">
        <v>42191</v>
      </c>
      <c r="M39" s="259">
        <v>42191</v>
      </c>
      <c r="N39" s="259">
        <v>42192</v>
      </c>
      <c r="O39" s="259">
        <v>42192</v>
      </c>
      <c r="P39" s="259"/>
      <c r="Q39" s="259"/>
      <c r="R39" s="28"/>
      <c r="S39" s="28"/>
      <c r="T39" s="28"/>
      <c r="U39" s="28"/>
      <c r="V39" s="259">
        <v>42193</v>
      </c>
      <c r="W39" s="259">
        <v>42193</v>
      </c>
      <c r="X39" s="28"/>
      <c r="Y39" s="28"/>
      <c r="Z39" s="256">
        <v>150000</v>
      </c>
      <c r="AA39" s="260"/>
    </row>
    <row r="40" spans="1:27" s="250" customFormat="1" ht="30" customHeight="1" x14ac:dyDescent="0.2">
      <c r="A40" s="251">
        <v>28</v>
      </c>
      <c r="B40" s="257" t="s">
        <v>52</v>
      </c>
      <c r="C40" s="258" t="s">
        <v>46</v>
      </c>
      <c r="D40" s="258">
        <v>35610</v>
      </c>
      <c r="E40" s="28" t="s">
        <v>41</v>
      </c>
      <c r="F40" s="259"/>
      <c r="G40" s="259"/>
      <c r="H40" s="259"/>
      <c r="I40" s="259"/>
      <c r="J40" s="259"/>
      <c r="K40" s="259"/>
      <c r="L40" s="259">
        <v>42226</v>
      </c>
      <c r="M40" s="259">
        <v>42226</v>
      </c>
      <c r="N40" s="259">
        <v>42227</v>
      </c>
      <c r="O40" s="259">
        <v>42227</v>
      </c>
      <c r="P40" s="259"/>
      <c r="Q40" s="259"/>
      <c r="R40" s="28"/>
      <c r="S40" s="28"/>
      <c r="T40" s="28"/>
      <c r="U40" s="28"/>
      <c r="V40" s="259">
        <v>42228</v>
      </c>
      <c r="W40" s="259">
        <v>42228</v>
      </c>
      <c r="X40" s="28"/>
      <c r="Y40" s="28"/>
      <c r="Z40" s="256">
        <v>150000</v>
      </c>
      <c r="AA40" s="260"/>
    </row>
    <row r="41" spans="1:27" s="250" customFormat="1" ht="30" customHeight="1" x14ac:dyDescent="0.2">
      <c r="A41" s="251">
        <v>29</v>
      </c>
      <c r="B41" s="257" t="s">
        <v>52</v>
      </c>
      <c r="C41" s="258" t="s">
        <v>46</v>
      </c>
      <c r="D41" s="258">
        <v>35610</v>
      </c>
      <c r="E41" s="28" t="s">
        <v>41</v>
      </c>
      <c r="F41" s="259"/>
      <c r="G41" s="259"/>
      <c r="H41" s="259"/>
      <c r="I41" s="259"/>
      <c r="J41" s="259"/>
      <c r="K41" s="259"/>
      <c r="L41" s="259">
        <v>42254</v>
      </c>
      <c r="M41" s="259">
        <v>42254</v>
      </c>
      <c r="N41" s="259">
        <v>42255</v>
      </c>
      <c r="O41" s="259">
        <v>42255</v>
      </c>
      <c r="P41" s="259"/>
      <c r="Q41" s="259"/>
      <c r="R41" s="28"/>
      <c r="S41" s="28"/>
      <c r="T41" s="28"/>
      <c r="U41" s="28"/>
      <c r="V41" s="259">
        <v>42256</v>
      </c>
      <c r="W41" s="259">
        <v>42256</v>
      </c>
      <c r="X41" s="28"/>
      <c r="Y41" s="28"/>
      <c r="Z41" s="256">
        <v>150000</v>
      </c>
      <c r="AA41" s="260"/>
    </row>
    <row r="42" spans="1:27" s="250" customFormat="1" ht="30" customHeight="1" x14ac:dyDescent="0.2">
      <c r="A42" s="251">
        <v>30</v>
      </c>
      <c r="B42" s="257" t="s">
        <v>52</v>
      </c>
      <c r="C42" s="258" t="s">
        <v>46</v>
      </c>
      <c r="D42" s="258">
        <v>35610</v>
      </c>
      <c r="E42" s="28" t="s">
        <v>41</v>
      </c>
      <c r="F42" s="259"/>
      <c r="G42" s="259"/>
      <c r="H42" s="259"/>
      <c r="I42" s="259"/>
      <c r="J42" s="259"/>
      <c r="K42" s="259"/>
      <c r="L42" s="259">
        <v>42282</v>
      </c>
      <c r="M42" s="259">
        <v>42282</v>
      </c>
      <c r="N42" s="259">
        <v>42283</v>
      </c>
      <c r="O42" s="259">
        <v>42283</v>
      </c>
      <c r="P42" s="259"/>
      <c r="Q42" s="259"/>
      <c r="R42" s="28"/>
      <c r="S42" s="28"/>
      <c r="T42" s="28"/>
      <c r="U42" s="28"/>
      <c r="V42" s="259">
        <v>42284</v>
      </c>
      <c r="W42" s="259">
        <v>42284</v>
      </c>
      <c r="X42" s="28"/>
      <c r="Y42" s="28"/>
      <c r="Z42" s="256">
        <v>150000</v>
      </c>
      <c r="AA42" s="260"/>
    </row>
    <row r="43" spans="1:27" s="250" customFormat="1" ht="30" customHeight="1" x14ac:dyDescent="0.2">
      <c r="A43" s="251">
        <v>31</v>
      </c>
      <c r="B43" s="257" t="s">
        <v>52</v>
      </c>
      <c r="C43" s="258" t="s">
        <v>46</v>
      </c>
      <c r="D43" s="258">
        <v>35610</v>
      </c>
      <c r="E43" s="28" t="s">
        <v>41</v>
      </c>
      <c r="F43" s="259"/>
      <c r="G43" s="259"/>
      <c r="H43" s="259"/>
      <c r="I43" s="259"/>
      <c r="J43" s="259"/>
      <c r="K43" s="259"/>
      <c r="L43" s="259">
        <v>42317</v>
      </c>
      <c r="M43" s="259">
        <v>42317</v>
      </c>
      <c r="N43" s="259">
        <v>42318</v>
      </c>
      <c r="O43" s="259">
        <v>42318</v>
      </c>
      <c r="P43" s="259"/>
      <c r="Q43" s="259"/>
      <c r="R43" s="28"/>
      <c r="S43" s="28"/>
      <c r="T43" s="28"/>
      <c r="U43" s="28"/>
      <c r="V43" s="259">
        <v>42319</v>
      </c>
      <c r="W43" s="259">
        <v>42319</v>
      </c>
      <c r="X43" s="28"/>
      <c r="Y43" s="28"/>
      <c r="Z43" s="256">
        <v>150000</v>
      </c>
      <c r="AA43" s="260"/>
    </row>
    <row r="44" spans="1:27" s="250" customFormat="1" ht="30" customHeight="1" x14ac:dyDescent="0.2">
      <c r="A44" s="251">
        <v>32</v>
      </c>
      <c r="B44" s="257" t="s">
        <v>52</v>
      </c>
      <c r="C44" s="258" t="s">
        <v>46</v>
      </c>
      <c r="D44" s="258">
        <v>35610</v>
      </c>
      <c r="E44" s="28" t="s">
        <v>41</v>
      </c>
      <c r="F44" s="259"/>
      <c r="G44" s="259"/>
      <c r="H44" s="259"/>
      <c r="I44" s="259"/>
      <c r="J44" s="259"/>
      <c r="K44" s="259"/>
      <c r="L44" s="259">
        <v>42340</v>
      </c>
      <c r="M44" s="259">
        <v>42340</v>
      </c>
      <c r="N44" s="259">
        <v>42341</v>
      </c>
      <c r="O44" s="259">
        <v>42341</v>
      </c>
      <c r="P44" s="259"/>
      <c r="Q44" s="259"/>
      <c r="R44" s="28"/>
      <c r="S44" s="28"/>
      <c r="T44" s="28"/>
      <c r="U44" s="28"/>
      <c r="V44" s="259">
        <v>42342</v>
      </c>
      <c r="W44" s="259">
        <v>42342</v>
      </c>
      <c r="X44" s="28"/>
      <c r="Y44" s="28"/>
      <c r="Z44" s="256">
        <v>174246</v>
      </c>
      <c r="AA44" s="260"/>
    </row>
    <row r="45" spans="1:27" s="250" customFormat="1" ht="30" customHeight="1" x14ac:dyDescent="0.2">
      <c r="A45" s="251">
        <v>33</v>
      </c>
      <c r="B45" s="257" t="s">
        <v>53</v>
      </c>
      <c r="C45" s="258" t="s">
        <v>46</v>
      </c>
      <c r="D45" s="258">
        <v>35620</v>
      </c>
      <c r="E45" s="28" t="s">
        <v>41</v>
      </c>
      <c r="F45" s="259"/>
      <c r="G45" s="259"/>
      <c r="H45" s="259"/>
      <c r="I45" s="259"/>
      <c r="J45" s="259"/>
      <c r="K45" s="259"/>
      <c r="L45" s="259">
        <v>42065</v>
      </c>
      <c r="M45" s="259">
        <v>42065</v>
      </c>
      <c r="N45" s="259">
        <v>42066</v>
      </c>
      <c r="O45" s="259">
        <v>42066</v>
      </c>
      <c r="P45" s="259"/>
      <c r="Q45" s="259"/>
      <c r="R45" s="28"/>
      <c r="S45" s="28"/>
      <c r="T45" s="28"/>
      <c r="U45" s="28"/>
      <c r="V45" s="259">
        <v>42067</v>
      </c>
      <c r="W45" s="259">
        <v>42067</v>
      </c>
      <c r="X45" s="28"/>
      <c r="Y45" s="28"/>
      <c r="Z45" s="256">
        <v>250000</v>
      </c>
      <c r="AA45" s="260"/>
    </row>
    <row r="46" spans="1:27" s="250" customFormat="1" ht="30" customHeight="1" x14ac:dyDescent="0.2">
      <c r="A46" s="251">
        <v>34</v>
      </c>
      <c r="B46" s="257" t="s">
        <v>53</v>
      </c>
      <c r="C46" s="258" t="s">
        <v>46</v>
      </c>
      <c r="D46" s="258">
        <v>35620</v>
      </c>
      <c r="E46" s="28" t="s">
        <v>41</v>
      </c>
      <c r="F46" s="259"/>
      <c r="G46" s="259"/>
      <c r="H46" s="259"/>
      <c r="I46" s="259"/>
      <c r="J46" s="259"/>
      <c r="K46" s="259"/>
      <c r="L46" s="259">
        <v>42100</v>
      </c>
      <c r="M46" s="259">
        <v>42100</v>
      </c>
      <c r="N46" s="259">
        <v>42101</v>
      </c>
      <c r="O46" s="259">
        <v>42101</v>
      </c>
      <c r="P46" s="259"/>
      <c r="Q46" s="259"/>
      <c r="R46" s="28"/>
      <c r="S46" s="28"/>
      <c r="T46" s="28"/>
      <c r="U46" s="28"/>
      <c r="V46" s="259">
        <v>42102</v>
      </c>
      <c r="W46" s="259">
        <v>42102</v>
      </c>
      <c r="X46" s="28"/>
      <c r="Y46" s="28"/>
      <c r="Z46" s="256">
        <v>250000</v>
      </c>
      <c r="AA46" s="260"/>
    </row>
    <row r="47" spans="1:27" s="250" customFormat="1" ht="30" customHeight="1" x14ac:dyDescent="0.2">
      <c r="A47" s="251">
        <v>35</v>
      </c>
      <c r="B47" s="257" t="s">
        <v>53</v>
      </c>
      <c r="C47" s="258" t="s">
        <v>46</v>
      </c>
      <c r="D47" s="258">
        <v>35620</v>
      </c>
      <c r="E47" s="28" t="s">
        <v>41</v>
      </c>
      <c r="F47" s="259"/>
      <c r="G47" s="259"/>
      <c r="H47" s="259"/>
      <c r="I47" s="259"/>
      <c r="J47" s="259"/>
      <c r="K47" s="259"/>
      <c r="L47" s="259">
        <v>42128</v>
      </c>
      <c r="M47" s="259">
        <v>42128</v>
      </c>
      <c r="N47" s="259">
        <v>42129</v>
      </c>
      <c r="O47" s="259">
        <v>42129</v>
      </c>
      <c r="P47" s="259"/>
      <c r="Q47" s="259"/>
      <c r="R47" s="28"/>
      <c r="S47" s="28"/>
      <c r="T47" s="28"/>
      <c r="U47" s="28"/>
      <c r="V47" s="259">
        <v>42130</v>
      </c>
      <c r="W47" s="259">
        <v>42130</v>
      </c>
      <c r="X47" s="28"/>
      <c r="Y47" s="28"/>
      <c r="Z47" s="256">
        <v>250000</v>
      </c>
      <c r="AA47" s="260"/>
    </row>
    <row r="48" spans="1:27" s="250" customFormat="1" ht="30" customHeight="1" x14ac:dyDescent="0.2">
      <c r="A48" s="251">
        <v>36</v>
      </c>
      <c r="B48" s="257" t="s">
        <v>53</v>
      </c>
      <c r="C48" s="258" t="s">
        <v>46</v>
      </c>
      <c r="D48" s="258">
        <v>35620</v>
      </c>
      <c r="E48" s="28" t="s">
        <v>41</v>
      </c>
      <c r="F48" s="259"/>
      <c r="G48" s="259"/>
      <c r="H48" s="259"/>
      <c r="I48" s="259"/>
      <c r="J48" s="259"/>
      <c r="K48" s="259"/>
      <c r="L48" s="259">
        <v>42163</v>
      </c>
      <c r="M48" s="259">
        <v>42163</v>
      </c>
      <c r="N48" s="259">
        <v>42164</v>
      </c>
      <c r="O48" s="259">
        <v>42164</v>
      </c>
      <c r="P48" s="259"/>
      <c r="Q48" s="259"/>
      <c r="R48" s="28"/>
      <c r="S48" s="28"/>
      <c r="T48" s="28"/>
      <c r="U48" s="28"/>
      <c r="V48" s="259">
        <v>42165</v>
      </c>
      <c r="W48" s="259">
        <v>42165</v>
      </c>
      <c r="X48" s="28"/>
      <c r="Y48" s="28"/>
      <c r="Z48" s="256">
        <v>250000</v>
      </c>
      <c r="AA48" s="260"/>
    </row>
    <row r="49" spans="1:27" s="250" customFormat="1" ht="30" customHeight="1" x14ac:dyDescent="0.2">
      <c r="A49" s="251">
        <v>37</v>
      </c>
      <c r="B49" s="257" t="s">
        <v>53</v>
      </c>
      <c r="C49" s="258" t="s">
        <v>46</v>
      </c>
      <c r="D49" s="258">
        <v>35620</v>
      </c>
      <c r="E49" s="28" t="s">
        <v>41</v>
      </c>
      <c r="F49" s="259"/>
      <c r="G49" s="259"/>
      <c r="H49" s="259"/>
      <c r="I49" s="259"/>
      <c r="J49" s="259"/>
      <c r="K49" s="259"/>
      <c r="L49" s="259">
        <v>42191</v>
      </c>
      <c r="M49" s="259">
        <v>42191</v>
      </c>
      <c r="N49" s="259">
        <v>42192</v>
      </c>
      <c r="O49" s="259">
        <v>42192</v>
      </c>
      <c r="P49" s="259"/>
      <c r="Q49" s="259"/>
      <c r="R49" s="28"/>
      <c r="S49" s="28"/>
      <c r="T49" s="28"/>
      <c r="U49" s="28"/>
      <c r="V49" s="259">
        <v>42193</v>
      </c>
      <c r="W49" s="259">
        <v>42193</v>
      </c>
      <c r="X49" s="28"/>
      <c r="Y49" s="28"/>
      <c r="Z49" s="256">
        <v>250000</v>
      </c>
      <c r="AA49" s="260"/>
    </row>
    <row r="50" spans="1:27" s="250" customFormat="1" ht="30" customHeight="1" x14ac:dyDescent="0.2">
      <c r="A50" s="251">
        <v>38</v>
      </c>
      <c r="B50" s="257" t="s">
        <v>53</v>
      </c>
      <c r="C50" s="258" t="s">
        <v>46</v>
      </c>
      <c r="D50" s="258">
        <v>35620</v>
      </c>
      <c r="E50" s="28" t="s">
        <v>41</v>
      </c>
      <c r="F50" s="259"/>
      <c r="G50" s="259"/>
      <c r="H50" s="259"/>
      <c r="I50" s="259"/>
      <c r="J50" s="259"/>
      <c r="K50" s="259"/>
      <c r="L50" s="259">
        <v>42226</v>
      </c>
      <c r="M50" s="259">
        <v>42226</v>
      </c>
      <c r="N50" s="259">
        <v>42227</v>
      </c>
      <c r="O50" s="259">
        <v>42227</v>
      </c>
      <c r="P50" s="259"/>
      <c r="Q50" s="259"/>
      <c r="R50" s="28"/>
      <c r="S50" s="28"/>
      <c r="T50" s="28"/>
      <c r="U50" s="28"/>
      <c r="V50" s="259">
        <v>42228</v>
      </c>
      <c r="W50" s="259">
        <v>42228</v>
      </c>
      <c r="X50" s="28"/>
      <c r="Y50" s="28"/>
      <c r="Z50" s="256">
        <v>250000</v>
      </c>
      <c r="AA50" s="260"/>
    </row>
    <row r="51" spans="1:27" s="250" customFormat="1" ht="30" customHeight="1" x14ac:dyDescent="0.2">
      <c r="A51" s="251">
        <v>39</v>
      </c>
      <c r="B51" s="257" t="s">
        <v>53</v>
      </c>
      <c r="C51" s="258" t="s">
        <v>46</v>
      </c>
      <c r="D51" s="258">
        <v>35620</v>
      </c>
      <c r="E51" s="28" t="s">
        <v>41</v>
      </c>
      <c r="F51" s="259"/>
      <c r="G51" s="259"/>
      <c r="H51" s="259"/>
      <c r="I51" s="259"/>
      <c r="J51" s="259"/>
      <c r="K51" s="259"/>
      <c r="L51" s="259">
        <v>42254</v>
      </c>
      <c r="M51" s="259">
        <v>42254</v>
      </c>
      <c r="N51" s="259">
        <v>42255</v>
      </c>
      <c r="O51" s="259">
        <v>42255</v>
      </c>
      <c r="P51" s="259"/>
      <c r="Q51" s="259"/>
      <c r="R51" s="28"/>
      <c r="S51" s="28"/>
      <c r="T51" s="28"/>
      <c r="U51" s="28"/>
      <c r="V51" s="259">
        <v>42256</v>
      </c>
      <c r="W51" s="259">
        <v>42256</v>
      </c>
      <c r="X51" s="28"/>
      <c r="Y51" s="28"/>
      <c r="Z51" s="256">
        <v>250000</v>
      </c>
      <c r="AA51" s="260"/>
    </row>
    <row r="52" spans="1:27" s="250" customFormat="1" ht="30" customHeight="1" x14ac:dyDescent="0.2">
      <c r="A52" s="251">
        <v>40</v>
      </c>
      <c r="B52" s="257" t="s">
        <v>53</v>
      </c>
      <c r="C52" s="258" t="s">
        <v>46</v>
      </c>
      <c r="D52" s="258">
        <v>35620</v>
      </c>
      <c r="E52" s="28" t="s">
        <v>41</v>
      </c>
      <c r="F52" s="259"/>
      <c r="G52" s="259"/>
      <c r="H52" s="259"/>
      <c r="I52" s="259"/>
      <c r="J52" s="259"/>
      <c r="K52" s="259"/>
      <c r="L52" s="259">
        <v>42282</v>
      </c>
      <c r="M52" s="259">
        <v>42282</v>
      </c>
      <c r="N52" s="259">
        <v>42283</v>
      </c>
      <c r="O52" s="259">
        <v>42283</v>
      </c>
      <c r="P52" s="259"/>
      <c r="Q52" s="259"/>
      <c r="R52" s="28"/>
      <c r="S52" s="28"/>
      <c r="T52" s="28"/>
      <c r="U52" s="28"/>
      <c r="V52" s="259">
        <v>42284</v>
      </c>
      <c r="W52" s="259">
        <v>42284</v>
      </c>
      <c r="X52" s="28"/>
      <c r="Y52" s="28"/>
      <c r="Z52" s="256">
        <v>177276</v>
      </c>
      <c r="AA52" s="260"/>
    </row>
    <row r="53" spans="1:27" s="250" customFormat="1" ht="30" customHeight="1" x14ac:dyDescent="0.2">
      <c r="A53" s="251">
        <v>41</v>
      </c>
      <c r="B53" s="257" t="s">
        <v>54</v>
      </c>
      <c r="C53" s="258" t="s">
        <v>43</v>
      </c>
      <c r="D53" s="258">
        <v>35650</v>
      </c>
      <c r="E53" s="28" t="s">
        <v>41</v>
      </c>
      <c r="F53" s="259"/>
      <c r="G53" s="259"/>
      <c r="H53" s="259"/>
      <c r="I53" s="259"/>
      <c r="J53" s="259"/>
      <c r="K53" s="259"/>
      <c r="L53" s="259">
        <v>42135</v>
      </c>
      <c r="M53" s="259">
        <v>42135</v>
      </c>
      <c r="N53" s="259">
        <v>42136</v>
      </c>
      <c r="O53" s="259">
        <v>42136</v>
      </c>
      <c r="P53" s="259"/>
      <c r="Q53" s="259"/>
      <c r="R53" s="28"/>
      <c r="S53" s="28"/>
      <c r="T53" s="28"/>
      <c r="U53" s="28"/>
      <c r="V53" s="259">
        <v>42137</v>
      </c>
      <c r="W53" s="259">
        <v>42137</v>
      </c>
      <c r="X53" s="28"/>
      <c r="Y53" s="28"/>
      <c r="Z53" s="256">
        <v>76287.5</v>
      </c>
      <c r="AA53" s="260"/>
    </row>
    <row r="54" spans="1:27" s="250" customFormat="1" ht="30" customHeight="1" x14ac:dyDescent="0.2">
      <c r="A54" s="251">
        <v>42</v>
      </c>
      <c r="B54" s="257" t="s">
        <v>54</v>
      </c>
      <c r="C54" s="258" t="s">
        <v>43</v>
      </c>
      <c r="D54" s="258">
        <v>35650</v>
      </c>
      <c r="E54" s="28" t="s">
        <v>41</v>
      </c>
      <c r="F54" s="259"/>
      <c r="G54" s="259"/>
      <c r="H54" s="259"/>
      <c r="I54" s="259"/>
      <c r="J54" s="259"/>
      <c r="K54" s="259"/>
      <c r="L54" s="259">
        <v>42254</v>
      </c>
      <c r="M54" s="259">
        <v>42254</v>
      </c>
      <c r="N54" s="259">
        <v>42255</v>
      </c>
      <c r="O54" s="259">
        <v>42255</v>
      </c>
      <c r="P54" s="259"/>
      <c r="Q54" s="259"/>
      <c r="R54" s="28"/>
      <c r="S54" s="28"/>
      <c r="T54" s="28"/>
      <c r="U54" s="28"/>
      <c r="V54" s="259">
        <v>42256</v>
      </c>
      <c r="W54" s="259">
        <v>42256</v>
      </c>
      <c r="X54" s="28"/>
      <c r="Y54" s="28"/>
      <c r="Z54" s="256">
        <v>76287.5</v>
      </c>
      <c r="AA54" s="260"/>
    </row>
    <row r="55" spans="1:27" s="250" customFormat="1" ht="30" customHeight="1" x14ac:dyDescent="0.2">
      <c r="A55" s="251">
        <v>43</v>
      </c>
      <c r="B55" s="257" t="s">
        <v>55</v>
      </c>
      <c r="C55" s="258" t="s">
        <v>43</v>
      </c>
      <c r="D55" s="258">
        <v>36930</v>
      </c>
      <c r="E55" s="28" t="s">
        <v>41</v>
      </c>
      <c r="F55" s="259"/>
      <c r="G55" s="259"/>
      <c r="H55" s="259"/>
      <c r="I55" s="259"/>
      <c r="J55" s="259"/>
      <c r="K55" s="259"/>
      <c r="L55" s="259">
        <v>42163</v>
      </c>
      <c r="M55" s="259">
        <v>42163</v>
      </c>
      <c r="N55" s="259">
        <v>42165</v>
      </c>
      <c r="O55" s="259">
        <v>42165</v>
      </c>
      <c r="P55" s="259"/>
      <c r="Q55" s="259"/>
      <c r="R55" s="28"/>
      <c r="S55" s="28"/>
      <c r="T55" s="28"/>
      <c r="U55" s="28"/>
      <c r="V55" s="259">
        <v>42170</v>
      </c>
      <c r="W55" s="259">
        <v>42170</v>
      </c>
      <c r="X55" s="28"/>
      <c r="Y55" s="28"/>
      <c r="Z55" s="256">
        <v>180000</v>
      </c>
      <c r="AA55" s="260"/>
    </row>
    <row r="56" spans="1:27" s="250" customFormat="1" ht="30" customHeight="1" x14ac:dyDescent="0.2">
      <c r="A56" s="251">
        <v>44</v>
      </c>
      <c r="B56" s="257" t="s">
        <v>55</v>
      </c>
      <c r="C56" s="258" t="s">
        <v>40</v>
      </c>
      <c r="D56" s="258">
        <v>36930</v>
      </c>
      <c r="E56" s="28" t="s">
        <v>41</v>
      </c>
      <c r="F56" s="259"/>
      <c r="G56" s="259"/>
      <c r="H56" s="259"/>
      <c r="I56" s="259"/>
      <c r="J56" s="259"/>
      <c r="K56" s="259"/>
      <c r="L56" s="259">
        <v>42198</v>
      </c>
      <c r="M56" s="259">
        <v>42198</v>
      </c>
      <c r="N56" s="259">
        <v>42199</v>
      </c>
      <c r="O56" s="259">
        <v>42199</v>
      </c>
      <c r="P56" s="259"/>
      <c r="Q56" s="259"/>
      <c r="R56" s="28"/>
      <c r="S56" s="28"/>
      <c r="T56" s="28"/>
      <c r="U56" s="28"/>
      <c r="V56" s="259">
        <v>42200</v>
      </c>
      <c r="W56" s="259">
        <v>42200</v>
      </c>
      <c r="X56" s="28"/>
      <c r="Y56" s="28"/>
      <c r="Z56" s="256">
        <v>20000</v>
      </c>
      <c r="AA56" s="260"/>
    </row>
    <row r="57" spans="1:27" s="250" customFormat="1" ht="39" customHeight="1" x14ac:dyDescent="0.2">
      <c r="A57" s="251">
        <v>45</v>
      </c>
      <c r="B57" s="257" t="s">
        <v>56</v>
      </c>
      <c r="C57" s="258" t="s">
        <v>43</v>
      </c>
      <c r="D57" s="258">
        <v>39100</v>
      </c>
      <c r="E57" s="28" t="s">
        <v>41</v>
      </c>
      <c r="F57" s="259"/>
      <c r="G57" s="259"/>
      <c r="H57" s="259"/>
      <c r="I57" s="259"/>
      <c r="J57" s="259"/>
      <c r="K57" s="259"/>
      <c r="L57" s="259">
        <v>42072</v>
      </c>
      <c r="M57" s="259">
        <v>42072</v>
      </c>
      <c r="N57" s="259">
        <v>42073</v>
      </c>
      <c r="O57" s="259">
        <v>42073</v>
      </c>
      <c r="P57" s="259"/>
      <c r="Q57" s="259"/>
      <c r="R57" s="28"/>
      <c r="S57" s="28"/>
      <c r="T57" s="28"/>
      <c r="U57" s="28"/>
      <c r="V57" s="259">
        <v>42076</v>
      </c>
      <c r="W57" s="259">
        <v>42076</v>
      </c>
      <c r="X57" s="28" t="s">
        <v>46</v>
      </c>
      <c r="Y57" s="28" t="s">
        <v>46</v>
      </c>
      <c r="Z57" s="256">
        <v>100000</v>
      </c>
      <c r="AA57" s="260"/>
    </row>
    <row r="58" spans="1:27" s="250" customFormat="1" ht="39" customHeight="1" x14ac:dyDescent="0.2">
      <c r="A58" s="251">
        <v>46</v>
      </c>
      <c r="B58" s="257" t="s">
        <v>56</v>
      </c>
      <c r="C58" s="258" t="s">
        <v>43</v>
      </c>
      <c r="D58" s="258">
        <v>39100</v>
      </c>
      <c r="E58" s="28" t="s">
        <v>41</v>
      </c>
      <c r="F58" s="259"/>
      <c r="G58" s="259"/>
      <c r="H58" s="259"/>
      <c r="I58" s="259"/>
      <c r="J58" s="259"/>
      <c r="K58" s="259"/>
      <c r="L58" s="259">
        <v>42135</v>
      </c>
      <c r="M58" s="259">
        <v>42135</v>
      </c>
      <c r="N58" s="259">
        <v>42137</v>
      </c>
      <c r="O58" s="259">
        <v>42137</v>
      </c>
      <c r="P58" s="259"/>
      <c r="Q58" s="259"/>
      <c r="R58" s="28"/>
      <c r="S58" s="28"/>
      <c r="T58" s="28"/>
      <c r="U58" s="28"/>
      <c r="V58" s="259">
        <v>42142</v>
      </c>
      <c r="W58" s="259">
        <v>42142</v>
      </c>
      <c r="X58" s="28"/>
      <c r="Y58" s="28"/>
      <c r="Z58" s="256">
        <v>100000</v>
      </c>
      <c r="AA58" s="260"/>
    </row>
    <row r="59" spans="1:27" s="250" customFormat="1" ht="39" customHeight="1" x14ac:dyDescent="0.2">
      <c r="A59" s="251">
        <v>47</v>
      </c>
      <c r="B59" s="257" t="s">
        <v>56</v>
      </c>
      <c r="C59" s="258" t="s">
        <v>40</v>
      </c>
      <c r="D59" s="258">
        <v>39100</v>
      </c>
      <c r="E59" s="28" t="s">
        <v>41</v>
      </c>
      <c r="F59" s="259"/>
      <c r="G59" s="259"/>
      <c r="H59" s="259"/>
      <c r="I59" s="259"/>
      <c r="J59" s="259"/>
      <c r="K59" s="259"/>
      <c r="L59" s="259">
        <v>42195</v>
      </c>
      <c r="M59" s="259">
        <v>42195</v>
      </c>
      <c r="N59" s="259">
        <v>42199</v>
      </c>
      <c r="O59" s="259">
        <v>42199</v>
      </c>
      <c r="P59" s="259"/>
      <c r="Q59" s="259"/>
      <c r="R59" s="28"/>
      <c r="S59" s="28"/>
      <c r="T59" s="28"/>
      <c r="U59" s="28"/>
      <c r="V59" s="259">
        <v>42202</v>
      </c>
      <c r="W59" s="259">
        <v>42202</v>
      </c>
      <c r="X59" s="28"/>
      <c r="Y59" s="28"/>
      <c r="Z59" s="256">
        <v>150171</v>
      </c>
      <c r="AA59" s="260"/>
    </row>
    <row r="60" spans="1:27" s="250" customFormat="1" ht="38.25" customHeight="1" x14ac:dyDescent="0.2">
      <c r="A60" s="251">
        <v>48</v>
      </c>
      <c r="B60" s="257" t="s">
        <v>57</v>
      </c>
      <c r="C60" s="258" t="s">
        <v>43</v>
      </c>
      <c r="D60" s="258">
        <v>39200</v>
      </c>
      <c r="E60" s="28" t="s">
        <v>41</v>
      </c>
      <c r="F60" s="259"/>
      <c r="G60" s="259"/>
      <c r="H60" s="259"/>
      <c r="I60" s="259"/>
      <c r="J60" s="259"/>
      <c r="K60" s="259"/>
      <c r="L60" s="259">
        <v>42102</v>
      </c>
      <c r="M60" s="259">
        <v>42102</v>
      </c>
      <c r="N60" s="259">
        <v>42104</v>
      </c>
      <c r="O60" s="259">
        <v>42104</v>
      </c>
      <c r="P60" s="259"/>
      <c r="Q60" s="259"/>
      <c r="R60" s="28"/>
      <c r="S60" s="28"/>
      <c r="T60" s="28"/>
      <c r="U60" s="28"/>
      <c r="V60" s="259">
        <v>42109</v>
      </c>
      <c r="W60" s="259">
        <v>42109</v>
      </c>
      <c r="X60" s="28" t="s">
        <v>46</v>
      </c>
      <c r="Y60" s="28" t="s">
        <v>46</v>
      </c>
      <c r="Z60" s="256">
        <v>100000</v>
      </c>
      <c r="AA60" s="260"/>
    </row>
    <row r="61" spans="1:27" s="250" customFormat="1" ht="38.25" customHeight="1" x14ac:dyDescent="0.2">
      <c r="A61" s="251">
        <v>49</v>
      </c>
      <c r="B61" s="257" t="s">
        <v>57</v>
      </c>
      <c r="C61" s="258" t="s">
        <v>43</v>
      </c>
      <c r="D61" s="258">
        <v>39200</v>
      </c>
      <c r="E61" s="28" t="s">
        <v>41</v>
      </c>
      <c r="F61" s="259"/>
      <c r="G61" s="259"/>
      <c r="H61" s="259"/>
      <c r="I61" s="259"/>
      <c r="J61" s="259"/>
      <c r="K61" s="259"/>
      <c r="L61" s="259">
        <v>42193</v>
      </c>
      <c r="M61" s="259">
        <v>42193</v>
      </c>
      <c r="N61" s="259">
        <v>42195</v>
      </c>
      <c r="O61" s="259">
        <v>42195</v>
      </c>
      <c r="P61" s="259"/>
      <c r="Q61" s="259"/>
      <c r="R61" s="28"/>
      <c r="S61" s="28"/>
      <c r="T61" s="28"/>
      <c r="U61" s="28"/>
      <c r="V61" s="259">
        <v>42199</v>
      </c>
      <c r="W61" s="259">
        <v>42199</v>
      </c>
      <c r="X61" s="28"/>
      <c r="Y61" s="28"/>
      <c r="Z61" s="256">
        <v>100000</v>
      </c>
      <c r="AA61" s="260"/>
    </row>
    <row r="62" spans="1:27" s="250" customFormat="1" ht="38.25" customHeight="1" x14ac:dyDescent="0.2">
      <c r="A62" s="251">
        <v>50</v>
      </c>
      <c r="B62" s="257" t="s">
        <v>57</v>
      </c>
      <c r="C62" s="258" t="s">
        <v>43</v>
      </c>
      <c r="D62" s="258">
        <v>39200</v>
      </c>
      <c r="E62" s="28" t="s">
        <v>41</v>
      </c>
      <c r="F62" s="259"/>
      <c r="G62" s="259"/>
      <c r="H62" s="259"/>
      <c r="I62" s="259"/>
      <c r="J62" s="259"/>
      <c r="K62" s="259"/>
      <c r="L62" s="259">
        <v>42286</v>
      </c>
      <c r="M62" s="259">
        <v>42286</v>
      </c>
      <c r="N62" s="259">
        <v>42289</v>
      </c>
      <c r="O62" s="259">
        <v>42289</v>
      </c>
      <c r="P62" s="259"/>
      <c r="Q62" s="259"/>
      <c r="R62" s="28"/>
      <c r="S62" s="28"/>
      <c r="T62" s="28"/>
      <c r="U62" s="28"/>
      <c r="V62" s="259">
        <v>42292</v>
      </c>
      <c r="W62" s="259">
        <v>42292</v>
      </c>
      <c r="X62" s="28"/>
      <c r="Y62" s="28"/>
      <c r="Z62" s="256">
        <v>145000</v>
      </c>
      <c r="AA62" s="260"/>
    </row>
    <row r="63" spans="1:27" s="250" customFormat="1" ht="30" customHeight="1" x14ac:dyDescent="0.2">
      <c r="A63" s="251">
        <v>51</v>
      </c>
      <c r="B63" s="257" t="s">
        <v>58</v>
      </c>
      <c r="C63" s="258" t="s">
        <v>43</v>
      </c>
      <c r="D63" s="258">
        <v>39300</v>
      </c>
      <c r="E63" s="28" t="s">
        <v>41</v>
      </c>
      <c r="F63" s="259"/>
      <c r="G63" s="259"/>
      <c r="H63" s="259"/>
      <c r="I63" s="259"/>
      <c r="J63" s="259"/>
      <c r="K63" s="259"/>
      <c r="L63" s="259">
        <v>42163</v>
      </c>
      <c r="M63" s="259">
        <v>42163</v>
      </c>
      <c r="N63" s="259">
        <v>42165</v>
      </c>
      <c r="O63" s="259">
        <v>42165</v>
      </c>
      <c r="P63" s="259"/>
      <c r="Q63" s="259"/>
      <c r="R63" s="28"/>
      <c r="S63" s="28"/>
      <c r="T63" s="28"/>
      <c r="U63" s="28"/>
      <c r="V63" s="259">
        <v>42171</v>
      </c>
      <c r="W63" s="259">
        <v>42171</v>
      </c>
      <c r="X63" s="28"/>
      <c r="Y63" s="28"/>
      <c r="Z63" s="256">
        <v>189000</v>
      </c>
      <c r="AA63" s="260"/>
    </row>
    <row r="64" spans="1:27" s="250" customFormat="1" ht="38.25" customHeight="1" x14ac:dyDescent="0.2">
      <c r="A64" s="251">
        <v>52</v>
      </c>
      <c r="B64" s="257" t="s">
        <v>59</v>
      </c>
      <c r="C64" s="261" t="s">
        <v>43</v>
      </c>
      <c r="D64" s="258">
        <v>39600</v>
      </c>
      <c r="E64" s="28" t="s">
        <v>41</v>
      </c>
      <c r="F64" s="259"/>
      <c r="G64" s="259"/>
      <c r="H64" s="259"/>
      <c r="I64" s="259"/>
      <c r="J64" s="259"/>
      <c r="K64" s="259"/>
      <c r="L64" s="259">
        <v>42069</v>
      </c>
      <c r="M64" s="259">
        <v>42069</v>
      </c>
      <c r="N64" s="259">
        <v>42072</v>
      </c>
      <c r="O64" s="259">
        <v>42072</v>
      </c>
      <c r="P64" s="259"/>
      <c r="Q64" s="259"/>
      <c r="R64" s="28"/>
      <c r="S64" s="28"/>
      <c r="T64" s="28"/>
      <c r="U64" s="28"/>
      <c r="V64" s="259">
        <v>42075</v>
      </c>
      <c r="W64" s="259">
        <v>42075</v>
      </c>
      <c r="X64" s="28"/>
      <c r="Y64" s="28"/>
      <c r="Z64" s="256">
        <v>165105</v>
      </c>
      <c r="AA64" s="260"/>
    </row>
    <row r="65" spans="1:27" s="250" customFormat="1" ht="38.25" customHeight="1" x14ac:dyDescent="0.2">
      <c r="A65" s="251">
        <v>53</v>
      </c>
      <c r="B65" s="257" t="s">
        <v>59</v>
      </c>
      <c r="C65" s="261" t="s">
        <v>43</v>
      </c>
      <c r="D65" s="258">
        <v>39600</v>
      </c>
      <c r="E65" s="28" t="s">
        <v>41</v>
      </c>
      <c r="F65" s="259"/>
      <c r="G65" s="259"/>
      <c r="H65" s="259"/>
      <c r="I65" s="259"/>
      <c r="J65" s="259"/>
      <c r="K65" s="259"/>
      <c r="L65" s="259">
        <v>42128</v>
      </c>
      <c r="M65" s="259">
        <v>42128</v>
      </c>
      <c r="N65" s="259">
        <v>42130</v>
      </c>
      <c r="O65" s="259">
        <v>42130</v>
      </c>
      <c r="P65" s="259"/>
      <c r="Q65" s="259"/>
      <c r="R65" s="28"/>
      <c r="S65" s="28"/>
      <c r="T65" s="28"/>
      <c r="U65" s="28"/>
      <c r="V65" s="259">
        <v>42135</v>
      </c>
      <c r="W65" s="259">
        <v>42135</v>
      </c>
      <c r="X65" s="28"/>
      <c r="Y65" s="28"/>
      <c r="Z65" s="256">
        <v>165105</v>
      </c>
      <c r="AA65" s="260"/>
    </row>
    <row r="66" spans="1:27" s="250" customFormat="1" ht="38.25" customHeight="1" x14ac:dyDescent="0.2">
      <c r="A66" s="251">
        <v>54</v>
      </c>
      <c r="B66" s="257" t="s">
        <v>59</v>
      </c>
      <c r="C66" s="261" t="s">
        <v>43</v>
      </c>
      <c r="D66" s="258">
        <v>39600</v>
      </c>
      <c r="E66" s="28" t="s">
        <v>41</v>
      </c>
      <c r="F66" s="259"/>
      <c r="G66" s="259"/>
      <c r="H66" s="259"/>
      <c r="I66" s="259"/>
      <c r="J66" s="259"/>
      <c r="K66" s="259"/>
      <c r="L66" s="259">
        <v>42188</v>
      </c>
      <c r="M66" s="259">
        <v>42188</v>
      </c>
      <c r="N66" s="259">
        <v>42192</v>
      </c>
      <c r="O66" s="259">
        <v>42192</v>
      </c>
      <c r="P66" s="259"/>
      <c r="Q66" s="259"/>
      <c r="R66" s="28"/>
      <c r="S66" s="28"/>
      <c r="T66" s="28"/>
      <c r="U66" s="28"/>
      <c r="V66" s="259">
        <v>42195</v>
      </c>
      <c r="W66" s="259">
        <v>42195</v>
      </c>
      <c r="X66" s="28"/>
      <c r="Y66" s="28"/>
      <c r="Z66" s="256">
        <v>165105</v>
      </c>
      <c r="AA66" s="260"/>
    </row>
    <row r="67" spans="1:27" s="250" customFormat="1" ht="39" customHeight="1" x14ac:dyDescent="0.2">
      <c r="A67" s="251">
        <v>55</v>
      </c>
      <c r="B67" s="257" t="s">
        <v>59</v>
      </c>
      <c r="C67" s="261" t="s">
        <v>43</v>
      </c>
      <c r="D67" s="258">
        <v>39600</v>
      </c>
      <c r="E67" s="28" t="s">
        <v>41</v>
      </c>
      <c r="F67" s="259"/>
      <c r="G67" s="259"/>
      <c r="H67" s="259"/>
      <c r="I67" s="259"/>
      <c r="J67" s="259"/>
      <c r="K67" s="259"/>
      <c r="L67" s="259">
        <v>42282</v>
      </c>
      <c r="M67" s="259">
        <v>42282</v>
      </c>
      <c r="N67" s="259">
        <v>42284</v>
      </c>
      <c r="O67" s="259">
        <v>42284</v>
      </c>
      <c r="P67" s="259"/>
      <c r="Q67" s="259"/>
      <c r="R67" s="28"/>
      <c r="S67" s="28"/>
      <c r="T67" s="28"/>
      <c r="U67" s="28"/>
      <c r="V67" s="259">
        <v>42289</v>
      </c>
      <c r="W67" s="259">
        <v>42289</v>
      </c>
      <c r="X67" s="28" t="s">
        <v>46</v>
      </c>
      <c r="Y67" s="28" t="s">
        <v>46</v>
      </c>
      <c r="Z67" s="256">
        <v>165105</v>
      </c>
      <c r="AA67" s="260"/>
    </row>
    <row r="68" spans="1:27" ht="21" customHeight="1" x14ac:dyDescent="0.25">
      <c r="A68" s="10"/>
      <c r="B68" s="294" t="s">
        <v>60</v>
      </c>
      <c r="C68" s="295" t="s">
        <v>36</v>
      </c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13">
        <f>SUM(Z57:Z67)</f>
        <v>1544591</v>
      </c>
      <c r="AA68" s="13">
        <f>SUM(AA57:AA67)</f>
        <v>0</v>
      </c>
    </row>
    <row r="69" spans="1:27" ht="21" customHeight="1" x14ac:dyDescent="0.25">
      <c r="A69" s="10"/>
      <c r="B69" s="294"/>
      <c r="C69" s="296" t="s">
        <v>37</v>
      </c>
      <c r="D69" s="296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7"/>
      <c r="X69" s="297"/>
      <c r="Y69" s="297"/>
      <c r="Z69" s="14">
        <f>Z68</f>
        <v>1544591</v>
      </c>
      <c r="AA69" s="14">
        <f>AA68</f>
        <v>0</v>
      </c>
    </row>
    <row r="70" spans="1:27" x14ac:dyDescent="0.25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7" x14ac:dyDescent="0.25">
      <c r="B71" s="17"/>
      <c r="C71" s="18"/>
      <c r="D71" s="18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"/>
      <c r="Q71" s="20"/>
      <c r="R71" s="4"/>
      <c r="S71" s="4"/>
      <c r="T71" s="4"/>
      <c r="U71" s="4"/>
      <c r="V71" s="21"/>
      <c r="W71" s="4"/>
      <c r="X71" s="4"/>
      <c r="Y71" s="22"/>
    </row>
    <row r="72" spans="1:27" s="29" customFormat="1" ht="27.75" customHeight="1" x14ac:dyDescent="0.25">
      <c r="B72" s="30" t="s">
        <v>61</v>
      </c>
      <c r="C72" s="31"/>
      <c r="D72" s="32">
        <v>41694</v>
      </c>
      <c r="E72" s="33"/>
      <c r="F72" s="34" t="s">
        <v>62</v>
      </c>
      <c r="G72" s="298"/>
      <c r="H72" s="299"/>
      <c r="I72" s="35"/>
      <c r="J72" s="35"/>
      <c r="K72" s="36" t="s">
        <v>63</v>
      </c>
      <c r="L72" s="37"/>
      <c r="M72" s="38" t="s">
        <v>64</v>
      </c>
      <c r="N72" s="33"/>
      <c r="O72" s="39" t="s">
        <v>65</v>
      </c>
      <c r="P72" s="31"/>
      <c r="Q72" s="40"/>
      <c r="R72" s="41"/>
      <c r="S72" s="42" t="s">
        <v>66</v>
      </c>
      <c r="T72" s="37"/>
      <c r="U72" s="37"/>
      <c r="V72" s="43" t="s">
        <v>64</v>
      </c>
      <c r="W72" s="41"/>
      <c r="X72" s="300" t="s">
        <v>67</v>
      </c>
      <c r="Y72" s="301"/>
      <c r="Z72" s="298"/>
      <c r="AA72" s="299"/>
    </row>
    <row r="73" spans="1:27" s="29" customFormat="1" ht="36" customHeight="1" x14ac:dyDescent="0.25">
      <c r="B73" s="44" t="s">
        <v>68</v>
      </c>
      <c r="C73" s="45"/>
      <c r="D73" s="46" t="s">
        <v>64</v>
      </c>
      <c r="E73" s="33"/>
      <c r="F73" s="34" t="s">
        <v>69</v>
      </c>
      <c r="G73" s="298"/>
      <c r="H73" s="299"/>
      <c r="I73" s="35"/>
      <c r="J73" s="35"/>
      <c r="K73" s="47" t="s">
        <v>70</v>
      </c>
      <c r="L73" s="48"/>
      <c r="M73" s="46" t="s">
        <v>64</v>
      </c>
      <c r="N73" s="33"/>
      <c r="O73" s="49" t="s">
        <v>71</v>
      </c>
      <c r="P73" s="45"/>
      <c r="Q73" s="50"/>
      <c r="R73" s="41"/>
      <c r="S73" s="51" t="s">
        <v>72</v>
      </c>
      <c r="T73" s="52"/>
      <c r="U73" s="48"/>
      <c r="V73" s="53" t="s">
        <v>64</v>
      </c>
      <c r="W73" s="41"/>
      <c r="X73" s="300" t="s">
        <v>73</v>
      </c>
      <c r="Y73" s="301"/>
      <c r="Z73" s="298"/>
      <c r="AA73" s="299"/>
    </row>
    <row r="74" spans="1:27" s="29" customFormat="1" x14ac:dyDescent="0.25">
      <c r="B74" s="54"/>
      <c r="C74" s="54"/>
      <c r="D74" s="54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7" s="29" customFormat="1" x14ac:dyDescent="0.25"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7" s="29" customFormat="1" x14ac:dyDescent="0.25">
      <c r="B76" s="54"/>
      <c r="C76" s="54"/>
      <c r="D76" s="317" t="s">
        <v>75</v>
      </c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9"/>
    </row>
    <row r="77" spans="1:27" s="29" customFormat="1" x14ac:dyDescent="0.25">
      <c r="B77" s="54"/>
      <c r="C77" s="54"/>
      <c r="D77" s="320"/>
      <c r="E77" s="321"/>
      <c r="F77" s="321"/>
      <c r="G77" s="321"/>
      <c r="H77" s="321"/>
      <c r="I77" s="321"/>
      <c r="J77" s="321"/>
      <c r="K77" s="321"/>
      <c r="L77" s="321"/>
      <c r="M77" s="321"/>
      <c r="N77" s="321"/>
      <c r="O77" s="321"/>
      <c r="P77" s="321"/>
      <c r="Q77" s="321"/>
      <c r="R77" s="321"/>
      <c r="S77" s="321"/>
      <c r="T77" s="321"/>
      <c r="U77" s="321"/>
      <c r="V77" s="322"/>
    </row>
    <row r="78" spans="1:27" s="29" customFormat="1" x14ac:dyDescent="0.25">
      <c r="D78" s="57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9"/>
      <c r="Q78" s="58"/>
      <c r="R78" s="59"/>
      <c r="S78" s="59"/>
      <c r="T78" s="59"/>
      <c r="U78" s="59"/>
      <c r="V78" s="60"/>
    </row>
    <row r="79" spans="1:27" s="29" customFormat="1" x14ac:dyDescent="0.25">
      <c r="D79" s="314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5"/>
      <c r="T79" s="315"/>
      <c r="U79" s="315"/>
      <c r="V79" s="316"/>
    </row>
    <row r="80" spans="1:27" s="29" customFormat="1" x14ac:dyDescent="0.25">
      <c r="J80" s="317"/>
      <c r="K80" s="318"/>
      <c r="L80" s="318"/>
      <c r="M80" s="318"/>
      <c r="N80" s="318"/>
      <c r="O80" s="318"/>
      <c r="P80" s="319"/>
      <c r="V80" s="55"/>
      <c r="W80" s="55"/>
      <c r="X80" s="55"/>
      <c r="Y80" s="55"/>
      <c r="Z80" s="55"/>
    </row>
    <row r="81" spans="2:26" s="29" customFormat="1" x14ac:dyDescent="0.25">
      <c r="E81" s="55"/>
      <c r="F81" s="55"/>
      <c r="G81" s="55"/>
      <c r="H81" s="55"/>
      <c r="I81" s="55"/>
      <c r="J81" s="320"/>
      <c r="K81" s="321"/>
      <c r="L81" s="321"/>
      <c r="M81" s="321"/>
      <c r="N81" s="321"/>
      <c r="O81" s="321"/>
      <c r="P81" s="322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2:26" s="29" customFormat="1" x14ac:dyDescent="0.25">
      <c r="J82" s="323"/>
      <c r="K82" s="324"/>
      <c r="L82" s="324"/>
      <c r="M82" s="324"/>
      <c r="N82" s="324"/>
      <c r="O82" s="324"/>
      <c r="P82" s="325"/>
    </row>
    <row r="83" spans="2:26" s="29" customFormat="1" x14ac:dyDescent="0.25">
      <c r="J83" s="326" t="s">
        <v>74</v>
      </c>
      <c r="K83" s="327"/>
      <c r="L83" s="327"/>
      <c r="M83" s="327"/>
      <c r="N83" s="327"/>
      <c r="O83" s="327"/>
      <c r="P83" s="328"/>
    </row>
    <row r="84" spans="2:26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2:26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2:26" x14ac:dyDescent="0.25">
      <c r="B86"/>
      <c r="C86"/>
      <c r="D86"/>
    </row>
    <row r="87" spans="2:26" x14ac:dyDescent="0.25">
      <c r="B87"/>
    </row>
    <row r="88" spans="2:26" x14ac:dyDescent="0.25">
      <c r="B88"/>
    </row>
    <row r="89" spans="2:26" x14ac:dyDescent="0.25">
      <c r="B89"/>
    </row>
    <row r="90" spans="2:26" x14ac:dyDescent="0.25">
      <c r="B90"/>
    </row>
    <row r="91" spans="2:26" x14ac:dyDescent="0.25">
      <c r="B91"/>
    </row>
  </sheetData>
  <mergeCells count="44">
    <mergeCell ref="D79:V79"/>
    <mergeCell ref="J80:P81"/>
    <mergeCell ref="J82:P82"/>
    <mergeCell ref="J83:P83"/>
    <mergeCell ref="Z72:AA72"/>
    <mergeCell ref="G73:H73"/>
    <mergeCell ref="X73:Y73"/>
    <mergeCell ref="Z73:AA73"/>
    <mergeCell ref="D76:V77"/>
    <mergeCell ref="F8:I8"/>
    <mergeCell ref="B68:B69"/>
    <mergeCell ref="C68:Y68"/>
    <mergeCell ref="C69:Y69"/>
    <mergeCell ref="G72:H72"/>
    <mergeCell ref="X72:Y72"/>
    <mergeCell ref="X11:X12"/>
    <mergeCell ref="Y11:Y12"/>
    <mergeCell ref="B11:B12"/>
    <mergeCell ref="C11:C12"/>
    <mergeCell ref="D11:D12"/>
    <mergeCell ref="E11:E12"/>
    <mergeCell ref="A7:E9"/>
    <mergeCell ref="J8:M8"/>
    <mergeCell ref="N8:Q8"/>
    <mergeCell ref="F7:AA7"/>
    <mergeCell ref="Z11:Z12"/>
    <mergeCell ref="AA11:AA12"/>
    <mergeCell ref="R8:U8"/>
    <mergeCell ref="V8:W8"/>
    <mergeCell ref="X8:AA9"/>
    <mergeCell ref="R9:S9"/>
    <mergeCell ref="T9:U9"/>
    <mergeCell ref="V9:W9"/>
    <mergeCell ref="B1:AA1"/>
    <mergeCell ref="B2:AA2"/>
    <mergeCell ref="B3:AA3"/>
    <mergeCell ref="B4:AA4"/>
    <mergeCell ref="B5:AA5"/>
    <mergeCell ref="P9:Q9"/>
    <mergeCell ref="F9:G9"/>
    <mergeCell ref="H9:I9"/>
    <mergeCell ref="J9:K9"/>
    <mergeCell ref="L9:M9"/>
    <mergeCell ref="N9:O9"/>
  </mergeCells>
  <pageMargins left="0.11811023622047245" right="0.11811023622047245" top="0.35433070866141736" bottom="0.35433070866141736" header="0.31496062992125984" footer="0.31496062992125984"/>
  <pageSetup paperSize="5" scale="5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3"/>
  <sheetViews>
    <sheetView topLeftCell="A55" workbookViewId="0">
      <selection activeCell="P75" sqref="P75"/>
    </sheetView>
  </sheetViews>
  <sheetFormatPr baseColWidth="10" defaultRowHeight="15" x14ac:dyDescent="0.25"/>
  <cols>
    <col min="1" max="1" width="7.7109375" customWidth="1"/>
    <col min="2" max="2" width="32.28515625" customWidth="1"/>
    <col min="3" max="3" width="11.42578125" customWidth="1"/>
    <col min="4" max="9" width="7.140625" customWidth="1"/>
    <col min="10" max="20" width="7.7109375" customWidth="1"/>
    <col min="21" max="21" width="9" customWidth="1"/>
    <col min="22" max="22" width="7.7109375" customWidth="1"/>
    <col min="23" max="23" width="16.5703125" customWidth="1"/>
    <col min="24" max="25" width="14.5703125" customWidth="1"/>
  </cols>
  <sheetData>
    <row r="2" spans="1:25" ht="14.45" customHeight="1" x14ac:dyDescent="0.25">
      <c r="B2" s="329" t="s">
        <v>0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</row>
    <row r="3" spans="1:25" x14ac:dyDescent="0.25">
      <c r="B3" s="329" t="s">
        <v>76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</row>
    <row r="4" spans="1:25" x14ac:dyDescent="0.25">
      <c r="B4" s="329" t="s">
        <v>78</v>
      </c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</row>
    <row r="5" spans="1:25" ht="15.75" x14ac:dyDescent="0.25">
      <c r="A5" s="347" t="s">
        <v>335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</row>
    <row r="6" spans="1:25" x14ac:dyDescent="0.25">
      <c r="A6" s="412" t="s">
        <v>80</v>
      </c>
      <c r="B6" s="415" t="s">
        <v>82</v>
      </c>
      <c r="C6" s="415"/>
      <c r="D6" s="349" t="s">
        <v>83</v>
      </c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</row>
    <row r="7" spans="1:25" x14ac:dyDescent="0.25">
      <c r="A7" s="413"/>
      <c r="B7" s="415"/>
      <c r="C7" s="415"/>
      <c r="D7" s="349" t="s">
        <v>6</v>
      </c>
      <c r="E7" s="349"/>
      <c r="F7" s="349" t="s">
        <v>7</v>
      </c>
      <c r="G7" s="349"/>
      <c r="H7" s="349"/>
      <c r="I7" s="349"/>
      <c r="J7" s="349" t="s">
        <v>8</v>
      </c>
      <c r="K7" s="349"/>
      <c r="L7" s="349"/>
      <c r="M7" s="349"/>
      <c r="N7" s="349" t="s">
        <v>9</v>
      </c>
      <c r="O7" s="349"/>
      <c r="P7" s="349"/>
      <c r="Q7" s="349"/>
      <c r="R7" s="349" t="s">
        <v>10</v>
      </c>
      <c r="S7" s="349"/>
      <c r="T7" s="349"/>
      <c r="U7" s="349"/>
      <c r="V7" s="401" t="s">
        <v>11</v>
      </c>
      <c r="W7" s="401"/>
      <c r="X7" s="401"/>
      <c r="Y7" s="401"/>
    </row>
    <row r="8" spans="1:25" ht="24.75" customHeight="1" x14ac:dyDescent="0.25">
      <c r="A8" s="414"/>
      <c r="B8" s="415"/>
      <c r="C8" s="415"/>
      <c r="D8" s="356" t="s">
        <v>12</v>
      </c>
      <c r="E8" s="356"/>
      <c r="F8" s="356" t="s">
        <v>14</v>
      </c>
      <c r="G8" s="356"/>
      <c r="H8" s="356" t="s">
        <v>84</v>
      </c>
      <c r="I8" s="356"/>
      <c r="J8" s="356" t="s">
        <v>85</v>
      </c>
      <c r="K8" s="356"/>
      <c r="L8" s="356" t="s">
        <v>17</v>
      </c>
      <c r="M8" s="356"/>
      <c r="N8" s="356" t="s">
        <v>86</v>
      </c>
      <c r="O8" s="356"/>
      <c r="P8" s="356" t="s">
        <v>19</v>
      </c>
      <c r="Q8" s="356"/>
      <c r="R8" s="356" t="s">
        <v>87</v>
      </c>
      <c r="S8" s="356"/>
      <c r="T8" s="356"/>
      <c r="U8" s="356"/>
      <c r="V8" s="401"/>
      <c r="W8" s="401"/>
      <c r="X8" s="401"/>
      <c r="Y8" s="401"/>
    </row>
    <row r="9" spans="1:25" ht="14.45" customHeight="1" x14ac:dyDescent="0.25">
      <c r="A9" s="10"/>
      <c r="B9" s="333" t="s">
        <v>22</v>
      </c>
      <c r="C9" s="333" t="s">
        <v>23</v>
      </c>
      <c r="D9" s="333" t="s">
        <v>26</v>
      </c>
      <c r="E9" s="333" t="s">
        <v>27</v>
      </c>
      <c r="F9" s="333" t="s">
        <v>26</v>
      </c>
      <c r="G9" s="333" t="s">
        <v>27</v>
      </c>
      <c r="H9" s="333" t="s">
        <v>26</v>
      </c>
      <c r="I9" s="333" t="s">
        <v>27</v>
      </c>
      <c r="J9" s="333" t="s">
        <v>26</v>
      </c>
      <c r="K9" s="333" t="s">
        <v>27</v>
      </c>
      <c r="L9" s="333" t="s">
        <v>26</v>
      </c>
      <c r="M9" s="333" t="s">
        <v>27</v>
      </c>
      <c r="N9" s="333" t="s">
        <v>26</v>
      </c>
      <c r="O9" s="333" t="s">
        <v>27</v>
      </c>
      <c r="P9" s="333" t="s">
        <v>26</v>
      </c>
      <c r="Q9" s="333" t="s">
        <v>27</v>
      </c>
      <c r="R9" s="333" t="s">
        <v>26</v>
      </c>
      <c r="S9" s="333" t="s">
        <v>27</v>
      </c>
      <c r="T9" s="333" t="s">
        <v>26</v>
      </c>
      <c r="U9" s="333" t="s">
        <v>27</v>
      </c>
      <c r="V9" s="333" t="s">
        <v>28</v>
      </c>
      <c r="W9" s="333" t="s">
        <v>29</v>
      </c>
      <c r="X9" s="333" t="s">
        <v>30</v>
      </c>
      <c r="Y9" s="333" t="s">
        <v>88</v>
      </c>
    </row>
    <row r="10" spans="1:25" x14ac:dyDescent="0.25">
      <c r="A10" s="10"/>
      <c r="B10" s="333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</row>
    <row r="11" spans="1:25" ht="14.45" customHeight="1" x14ac:dyDescent="0.25">
      <c r="A11" s="10"/>
      <c r="B11" s="334" t="s">
        <v>89</v>
      </c>
      <c r="C11" s="334" t="s">
        <v>33</v>
      </c>
      <c r="D11" s="69" t="s">
        <v>36</v>
      </c>
      <c r="E11" s="69" t="s">
        <v>36</v>
      </c>
      <c r="F11" s="69" t="s">
        <v>36</v>
      </c>
      <c r="G11" s="69" t="s">
        <v>36</v>
      </c>
      <c r="H11" s="69" t="s">
        <v>36</v>
      </c>
      <c r="I11" s="69" t="s">
        <v>36</v>
      </c>
      <c r="J11" s="69" t="s">
        <v>36</v>
      </c>
      <c r="K11" s="69" t="s">
        <v>36</v>
      </c>
      <c r="L11" s="69" t="s">
        <v>36</v>
      </c>
      <c r="M11" s="69" t="s">
        <v>36</v>
      </c>
      <c r="N11" s="69" t="s">
        <v>36</v>
      </c>
      <c r="O11" s="69" t="s">
        <v>36</v>
      </c>
      <c r="P11" s="69" t="s">
        <v>36</v>
      </c>
      <c r="Q11" s="69" t="s">
        <v>36</v>
      </c>
      <c r="R11" s="69" t="s">
        <v>36</v>
      </c>
      <c r="S11" s="69" t="s">
        <v>36</v>
      </c>
      <c r="T11" s="69" t="s">
        <v>36</v>
      </c>
      <c r="U11" s="69" t="s">
        <v>36</v>
      </c>
      <c r="V11" s="69" t="s">
        <v>36</v>
      </c>
      <c r="W11" s="69" t="s">
        <v>36</v>
      </c>
      <c r="X11" s="69" t="s">
        <v>36</v>
      </c>
      <c r="Y11" s="69" t="s">
        <v>36</v>
      </c>
    </row>
    <row r="12" spans="1:25" ht="24.75" customHeight="1" x14ac:dyDescent="0.25">
      <c r="A12" s="10"/>
      <c r="B12" s="334"/>
      <c r="C12" s="334"/>
      <c r="D12" s="72" t="s">
        <v>37</v>
      </c>
      <c r="E12" s="72" t="s">
        <v>37</v>
      </c>
      <c r="F12" s="72" t="s">
        <v>37</v>
      </c>
      <c r="G12" s="72" t="s">
        <v>37</v>
      </c>
      <c r="H12" s="72" t="s">
        <v>37</v>
      </c>
      <c r="I12" s="72" t="s">
        <v>37</v>
      </c>
      <c r="J12" s="72" t="s">
        <v>37</v>
      </c>
      <c r="K12" s="72" t="s">
        <v>37</v>
      </c>
      <c r="L12" s="72" t="s">
        <v>37</v>
      </c>
      <c r="M12" s="72" t="s">
        <v>37</v>
      </c>
      <c r="N12" s="72" t="s">
        <v>37</v>
      </c>
      <c r="O12" s="72" t="s">
        <v>37</v>
      </c>
      <c r="P12" s="72" t="s">
        <v>37</v>
      </c>
      <c r="Q12" s="72" t="s">
        <v>37</v>
      </c>
      <c r="R12" s="72" t="s">
        <v>37</v>
      </c>
      <c r="S12" s="72" t="s">
        <v>37</v>
      </c>
      <c r="T12" s="72" t="s">
        <v>37</v>
      </c>
      <c r="U12" s="72" t="s">
        <v>37</v>
      </c>
      <c r="V12" s="72" t="s">
        <v>37</v>
      </c>
      <c r="W12" s="72" t="s">
        <v>37</v>
      </c>
      <c r="X12" s="72" t="s">
        <v>37</v>
      </c>
      <c r="Y12" s="72" t="s">
        <v>37</v>
      </c>
    </row>
    <row r="13" spans="1:25" ht="33.75" customHeight="1" x14ac:dyDescent="0.25">
      <c r="A13" s="248">
        <v>23200</v>
      </c>
      <c r="B13" s="245" t="s">
        <v>309</v>
      </c>
      <c r="C13" s="225" t="s">
        <v>43</v>
      </c>
      <c r="D13" s="226"/>
      <c r="E13" s="226"/>
      <c r="F13" s="226"/>
      <c r="G13" s="226"/>
      <c r="H13" s="226"/>
      <c r="I13" s="226"/>
      <c r="J13" s="226" t="s">
        <v>93</v>
      </c>
      <c r="K13" s="226" t="s">
        <v>93</v>
      </c>
      <c r="L13" s="226"/>
      <c r="M13" s="226"/>
      <c r="N13" s="226" t="s">
        <v>93</v>
      </c>
      <c r="O13" s="226" t="s">
        <v>93</v>
      </c>
      <c r="P13" s="226"/>
      <c r="Q13" s="226"/>
      <c r="R13" s="226" t="s">
        <v>93</v>
      </c>
      <c r="S13" s="226" t="s">
        <v>93</v>
      </c>
      <c r="T13" s="226"/>
      <c r="U13" s="226"/>
      <c r="V13" s="225"/>
      <c r="W13" s="225" t="s">
        <v>95</v>
      </c>
      <c r="X13" s="227">
        <v>194888</v>
      </c>
      <c r="Y13" s="227">
        <v>194888</v>
      </c>
    </row>
    <row r="14" spans="1:25" ht="33.75" customHeight="1" x14ac:dyDescent="0.25">
      <c r="A14" s="248">
        <v>23200</v>
      </c>
      <c r="B14" s="245" t="s">
        <v>309</v>
      </c>
      <c r="C14" s="225" t="s">
        <v>43</v>
      </c>
      <c r="D14" s="226"/>
      <c r="E14" s="226"/>
      <c r="F14" s="226"/>
      <c r="G14" s="226"/>
      <c r="H14" s="226"/>
      <c r="I14" s="226"/>
      <c r="J14" s="226" t="s">
        <v>336</v>
      </c>
      <c r="K14" s="226" t="s">
        <v>336</v>
      </c>
      <c r="L14" s="226"/>
      <c r="M14" s="226"/>
      <c r="N14" s="226" t="s">
        <v>336</v>
      </c>
      <c r="O14" s="226" t="s">
        <v>336</v>
      </c>
      <c r="P14" s="226"/>
      <c r="Q14" s="226"/>
      <c r="R14" s="226" t="s">
        <v>336</v>
      </c>
      <c r="S14" s="226" t="s">
        <v>336</v>
      </c>
      <c r="T14" s="226"/>
      <c r="U14" s="226"/>
      <c r="V14" s="225"/>
      <c r="W14" s="225" t="s">
        <v>103</v>
      </c>
      <c r="X14" s="227">
        <v>194888</v>
      </c>
      <c r="Y14" s="227">
        <v>194888</v>
      </c>
    </row>
    <row r="15" spans="1:25" ht="33.75" customHeight="1" x14ac:dyDescent="0.25">
      <c r="A15" s="248">
        <v>23200</v>
      </c>
      <c r="B15" s="245" t="s">
        <v>309</v>
      </c>
      <c r="C15" s="225" t="s">
        <v>43</v>
      </c>
      <c r="D15" s="226"/>
      <c r="E15" s="226"/>
      <c r="F15" s="226"/>
      <c r="G15" s="226"/>
      <c r="H15" s="226"/>
      <c r="I15" s="226"/>
      <c r="J15" s="226" t="s">
        <v>104</v>
      </c>
      <c r="K15" s="226" t="s">
        <v>104</v>
      </c>
      <c r="L15" s="226"/>
      <c r="M15" s="226"/>
      <c r="N15" s="226" t="s">
        <v>104</v>
      </c>
      <c r="O15" s="226" t="s">
        <v>104</v>
      </c>
      <c r="P15" s="226"/>
      <c r="Q15" s="226"/>
      <c r="R15" s="226" t="s">
        <v>104</v>
      </c>
      <c r="S15" s="226" t="s">
        <v>104</v>
      </c>
      <c r="T15" s="226"/>
      <c r="U15" s="226"/>
      <c r="V15" s="225"/>
      <c r="W15" s="225" t="s">
        <v>107</v>
      </c>
      <c r="X15" s="227">
        <v>194887</v>
      </c>
      <c r="Y15" s="227">
        <v>194887</v>
      </c>
    </row>
    <row r="16" spans="1:25" ht="33" customHeight="1" x14ac:dyDescent="0.25">
      <c r="A16" s="248">
        <v>23200</v>
      </c>
      <c r="B16" s="245" t="s">
        <v>309</v>
      </c>
      <c r="C16" s="225" t="s">
        <v>43</v>
      </c>
      <c r="D16" s="226"/>
      <c r="E16" s="226"/>
      <c r="F16" s="226"/>
      <c r="G16" s="226"/>
      <c r="H16" s="226"/>
      <c r="I16" s="226"/>
      <c r="J16" s="226" t="s">
        <v>106</v>
      </c>
      <c r="K16" s="226" t="s">
        <v>106</v>
      </c>
      <c r="L16" s="226"/>
      <c r="M16" s="226"/>
      <c r="N16" s="226" t="s">
        <v>106</v>
      </c>
      <c r="O16" s="226" t="s">
        <v>106</v>
      </c>
      <c r="P16" s="226"/>
      <c r="Q16" s="226"/>
      <c r="R16" s="226" t="s">
        <v>106</v>
      </c>
      <c r="S16" s="226" t="s">
        <v>106</v>
      </c>
      <c r="T16" s="226"/>
      <c r="U16" s="226"/>
      <c r="V16" s="225"/>
      <c r="W16" s="225" t="s">
        <v>107</v>
      </c>
      <c r="X16" s="227">
        <v>194887</v>
      </c>
      <c r="Y16" s="227">
        <v>194887</v>
      </c>
    </row>
    <row r="17" spans="1:25" ht="15" customHeight="1" x14ac:dyDescent="0.25">
      <c r="A17" s="248">
        <v>29100</v>
      </c>
      <c r="B17" s="245" t="s">
        <v>127</v>
      </c>
      <c r="C17" s="225" t="s">
        <v>40</v>
      </c>
      <c r="D17" s="226"/>
      <c r="E17" s="226"/>
      <c r="F17" s="226"/>
      <c r="G17" s="226"/>
      <c r="H17" s="226"/>
      <c r="I17" s="226"/>
      <c r="J17" s="226" t="s">
        <v>93</v>
      </c>
      <c r="K17" s="226" t="s">
        <v>93</v>
      </c>
      <c r="L17" s="226"/>
      <c r="M17" s="226"/>
      <c r="N17" s="226" t="s">
        <v>93</v>
      </c>
      <c r="O17" s="226" t="s">
        <v>93</v>
      </c>
      <c r="P17" s="226"/>
      <c r="Q17" s="226"/>
      <c r="R17" s="226" t="s">
        <v>93</v>
      </c>
      <c r="S17" s="226" t="s">
        <v>93</v>
      </c>
      <c r="T17" s="226"/>
      <c r="U17" s="226"/>
      <c r="V17" s="225"/>
      <c r="W17" s="225" t="s">
        <v>95</v>
      </c>
      <c r="X17" s="227">
        <v>8157</v>
      </c>
      <c r="Y17" s="227">
        <v>8157</v>
      </c>
    </row>
    <row r="18" spans="1:25" ht="15" customHeight="1" x14ac:dyDescent="0.25">
      <c r="A18" s="248">
        <v>29100</v>
      </c>
      <c r="B18" s="245" t="s">
        <v>127</v>
      </c>
      <c r="C18" s="225" t="s">
        <v>40</v>
      </c>
      <c r="D18" s="226"/>
      <c r="E18" s="226"/>
      <c r="F18" s="226"/>
      <c r="G18" s="226"/>
      <c r="H18" s="226"/>
      <c r="I18" s="226"/>
      <c r="J18" s="226" t="s">
        <v>336</v>
      </c>
      <c r="K18" s="226" t="s">
        <v>336</v>
      </c>
      <c r="L18" s="226"/>
      <c r="M18" s="226"/>
      <c r="N18" s="226" t="s">
        <v>336</v>
      </c>
      <c r="O18" s="226" t="s">
        <v>336</v>
      </c>
      <c r="P18" s="226"/>
      <c r="Q18" s="226"/>
      <c r="R18" s="226" t="s">
        <v>336</v>
      </c>
      <c r="S18" s="226" t="s">
        <v>336</v>
      </c>
      <c r="T18" s="226"/>
      <c r="U18" s="226"/>
      <c r="V18" s="225"/>
      <c r="W18" s="225" t="s">
        <v>103</v>
      </c>
      <c r="X18" s="227">
        <v>8157</v>
      </c>
      <c r="Y18" s="227">
        <v>8157</v>
      </c>
    </row>
    <row r="19" spans="1:25" ht="15" customHeight="1" x14ac:dyDescent="0.25">
      <c r="A19" s="248">
        <v>29100</v>
      </c>
      <c r="B19" s="245" t="s">
        <v>127</v>
      </c>
      <c r="C19" s="225" t="s">
        <v>40</v>
      </c>
      <c r="D19" s="226"/>
      <c r="E19" s="226"/>
      <c r="F19" s="226"/>
      <c r="G19" s="226"/>
      <c r="H19" s="226"/>
      <c r="I19" s="226"/>
      <c r="J19" s="226" t="s">
        <v>105</v>
      </c>
      <c r="K19" s="226" t="s">
        <v>105</v>
      </c>
      <c r="L19" s="226"/>
      <c r="M19" s="226"/>
      <c r="N19" s="226" t="s">
        <v>105</v>
      </c>
      <c r="O19" s="226" t="s">
        <v>105</v>
      </c>
      <c r="P19" s="226"/>
      <c r="Q19" s="226"/>
      <c r="R19" s="226" t="s">
        <v>105</v>
      </c>
      <c r="S19" s="226" t="s">
        <v>105</v>
      </c>
      <c r="T19" s="226"/>
      <c r="U19" s="226"/>
      <c r="V19" s="225"/>
      <c r="W19" s="225" t="s">
        <v>107</v>
      </c>
      <c r="X19" s="227">
        <v>8156</v>
      </c>
      <c r="Y19" s="227">
        <v>8156</v>
      </c>
    </row>
    <row r="20" spans="1:25" ht="33" customHeight="1" x14ac:dyDescent="0.25">
      <c r="A20" s="248">
        <v>31100</v>
      </c>
      <c r="B20" s="245" t="s">
        <v>129</v>
      </c>
      <c r="C20" s="225" t="s">
        <v>43</v>
      </c>
      <c r="D20" s="226"/>
      <c r="E20" s="226"/>
      <c r="F20" s="226"/>
      <c r="G20" s="226"/>
      <c r="H20" s="226"/>
      <c r="I20" s="226"/>
      <c r="J20" s="226" t="s">
        <v>337</v>
      </c>
      <c r="K20" s="226" t="s">
        <v>337</v>
      </c>
      <c r="L20" s="226"/>
      <c r="M20" s="226"/>
      <c r="N20" s="226" t="s">
        <v>337</v>
      </c>
      <c r="O20" s="226" t="s">
        <v>337</v>
      </c>
      <c r="P20" s="226"/>
      <c r="Q20" s="226"/>
      <c r="R20" s="226" t="s">
        <v>337</v>
      </c>
      <c r="S20" s="226" t="s">
        <v>337</v>
      </c>
      <c r="T20" s="226"/>
      <c r="U20" s="226"/>
      <c r="V20" s="225"/>
      <c r="W20" s="225" t="s">
        <v>95</v>
      </c>
      <c r="X20" s="227">
        <v>327423</v>
      </c>
      <c r="Y20" s="227">
        <v>327423</v>
      </c>
    </row>
    <row r="21" spans="1:25" ht="33" customHeight="1" x14ac:dyDescent="0.25">
      <c r="A21" s="248">
        <v>31100</v>
      </c>
      <c r="B21" s="245" t="s">
        <v>129</v>
      </c>
      <c r="C21" s="225" t="s">
        <v>43</v>
      </c>
      <c r="D21" s="226"/>
      <c r="E21" s="226"/>
      <c r="F21" s="226"/>
      <c r="G21" s="226"/>
      <c r="H21" s="226"/>
      <c r="I21" s="226"/>
      <c r="J21" s="226" t="s">
        <v>93</v>
      </c>
      <c r="K21" s="226" t="s">
        <v>93</v>
      </c>
      <c r="L21" s="226"/>
      <c r="M21" s="226"/>
      <c r="N21" s="226" t="s">
        <v>93</v>
      </c>
      <c r="O21" s="226" t="s">
        <v>93</v>
      </c>
      <c r="P21" s="226"/>
      <c r="Q21" s="226"/>
      <c r="R21" s="226" t="s">
        <v>93</v>
      </c>
      <c r="S21" s="226" t="s">
        <v>93</v>
      </c>
      <c r="T21" s="226"/>
      <c r="U21" s="226"/>
      <c r="V21" s="225"/>
      <c r="W21" s="225" t="s">
        <v>95</v>
      </c>
      <c r="X21" s="227">
        <v>327418</v>
      </c>
      <c r="Y21" s="227">
        <v>327418</v>
      </c>
    </row>
    <row r="22" spans="1:25" ht="33" customHeight="1" x14ac:dyDescent="0.25">
      <c r="A22" s="248">
        <v>31100</v>
      </c>
      <c r="B22" s="245" t="s">
        <v>129</v>
      </c>
      <c r="C22" s="225" t="s">
        <v>43</v>
      </c>
      <c r="D22" s="226"/>
      <c r="E22" s="226"/>
      <c r="F22" s="226"/>
      <c r="G22" s="226"/>
      <c r="H22" s="226"/>
      <c r="I22" s="226"/>
      <c r="J22" s="226" t="s">
        <v>338</v>
      </c>
      <c r="K22" s="226" t="s">
        <v>338</v>
      </c>
      <c r="L22" s="226"/>
      <c r="M22" s="226"/>
      <c r="N22" s="226" t="s">
        <v>338</v>
      </c>
      <c r="O22" s="226" t="s">
        <v>338</v>
      </c>
      <c r="P22" s="226"/>
      <c r="Q22" s="226"/>
      <c r="R22" s="226" t="s">
        <v>338</v>
      </c>
      <c r="S22" s="226" t="s">
        <v>338</v>
      </c>
      <c r="T22" s="226"/>
      <c r="U22" s="226"/>
      <c r="V22" s="226"/>
      <c r="W22" s="225" t="s">
        <v>95</v>
      </c>
      <c r="X22" s="227">
        <v>327418</v>
      </c>
      <c r="Y22" s="227">
        <v>327418</v>
      </c>
    </row>
    <row r="23" spans="1:25" ht="33" customHeight="1" x14ac:dyDescent="0.25">
      <c r="A23" s="248">
        <v>31100</v>
      </c>
      <c r="B23" s="245" t="s">
        <v>129</v>
      </c>
      <c r="C23" s="225" t="s">
        <v>43</v>
      </c>
      <c r="D23" s="226"/>
      <c r="E23" s="226"/>
      <c r="F23" s="226"/>
      <c r="G23" s="226"/>
      <c r="H23" s="226"/>
      <c r="I23" s="226"/>
      <c r="J23" s="226" t="s">
        <v>339</v>
      </c>
      <c r="K23" s="226" t="s">
        <v>339</v>
      </c>
      <c r="L23" s="226"/>
      <c r="M23" s="226"/>
      <c r="N23" s="226" t="s">
        <v>339</v>
      </c>
      <c r="O23" s="226" t="s">
        <v>339</v>
      </c>
      <c r="P23" s="226"/>
      <c r="Q23" s="226"/>
      <c r="R23" s="226" t="s">
        <v>339</v>
      </c>
      <c r="S23" s="226" t="s">
        <v>339</v>
      </c>
      <c r="T23" s="226"/>
      <c r="U23" s="226"/>
      <c r="V23" s="226"/>
      <c r="W23" s="225" t="s">
        <v>99</v>
      </c>
      <c r="X23" s="227">
        <v>327418</v>
      </c>
      <c r="Y23" s="227">
        <v>327418</v>
      </c>
    </row>
    <row r="24" spans="1:25" ht="33" customHeight="1" x14ac:dyDescent="0.25">
      <c r="A24" s="248">
        <v>31100</v>
      </c>
      <c r="B24" s="245" t="s">
        <v>129</v>
      </c>
      <c r="C24" s="225" t="s">
        <v>43</v>
      </c>
      <c r="D24" s="226"/>
      <c r="E24" s="226"/>
      <c r="F24" s="226"/>
      <c r="G24" s="226"/>
      <c r="H24" s="226"/>
      <c r="I24" s="226"/>
      <c r="J24" s="226" t="s">
        <v>340</v>
      </c>
      <c r="K24" s="226" t="s">
        <v>340</v>
      </c>
      <c r="L24" s="226"/>
      <c r="M24" s="226"/>
      <c r="N24" s="226" t="s">
        <v>340</v>
      </c>
      <c r="O24" s="226" t="s">
        <v>340</v>
      </c>
      <c r="P24" s="226"/>
      <c r="Q24" s="226"/>
      <c r="R24" s="226" t="s">
        <v>340</v>
      </c>
      <c r="S24" s="226" t="s">
        <v>340</v>
      </c>
      <c r="T24" s="226"/>
      <c r="U24" s="226"/>
      <c r="V24" s="226"/>
      <c r="W24" s="225" t="s">
        <v>99</v>
      </c>
      <c r="X24" s="227">
        <v>327418</v>
      </c>
      <c r="Y24" s="227">
        <v>327418</v>
      </c>
    </row>
    <row r="25" spans="1:25" ht="33" customHeight="1" x14ac:dyDescent="0.25">
      <c r="A25" s="248">
        <v>31100</v>
      </c>
      <c r="B25" s="245" t="s">
        <v>129</v>
      </c>
      <c r="C25" s="225" t="s">
        <v>43</v>
      </c>
      <c r="D25" s="226"/>
      <c r="E25" s="226"/>
      <c r="F25" s="226"/>
      <c r="G25" s="226"/>
      <c r="H25" s="226"/>
      <c r="I25" s="226"/>
      <c r="J25" s="226" t="s">
        <v>341</v>
      </c>
      <c r="K25" s="226" t="s">
        <v>341</v>
      </c>
      <c r="L25" s="226"/>
      <c r="M25" s="226"/>
      <c r="N25" s="226" t="s">
        <v>341</v>
      </c>
      <c r="O25" s="226" t="s">
        <v>341</v>
      </c>
      <c r="P25" s="226"/>
      <c r="Q25" s="226"/>
      <c r="R25" s="226" t="s">
        <v>341</v>
      </c>
      <c r="S25" s="226" t="s">
        <v>341</v>
      </c>
      <c r="T25" s="226"/>
      <c r="U25" s="226"/>
      <c r="V25" s="225"/>
      <c r="W25" s="225" t="s">
        <v>99</v>
      </c>
      <c r="X25" s="227">
        <v>327418</v>
      </c>
      <c r="Y25" s="227">
        <v>327418</v>
      </c>
    </row>
    <row r="26" spans="1:25" ht="33" customHeight="1" x14ac:dyDescent="0.25">
      <c r="A26" s="248">
        <v>31100</v>
      </c>
      <c r="B26" s="245" t="s">
        <v>129</v>
      </c>
      <c r="C26" s="225" t="s">
        <v>43</v>
      </c>
      <c r="D26" s="226"/>
      <c r="E26" s="226"/>
      <c r="F26" s="226"/>
      <c r="G26" s="226"/>
      <c r="H26" s="226"/>
      <c r="I26" s="226"/>
      <c r="J26" s="226" t="s">
        <v>336</v>
      </c>
      <c r="K26" s="226" t="s">
        <v>336</v>
      </c>
      <c r="L26" s="226"/>
      <c r="M26" s="226"/>
      <c r="N26" s="226" t="s">
        <v>336</v>
      </c>
      <c r="O26" s="226" t="s">
        <v>336</v>
      </c>
      <c r="P26" s="226"/>
      <c r="Q26" s="226"/>
      <c r="R26" s="226" t="s">
        <v>336</v>
      </c>
      <c r="S26" s="226" t="s">
        <v>336</v>
      </c>
      <c r="T26" s="226"/>
      <c r="U26" s="226"/>
      <c r="V26" s="225"/>
      <c r="W26" s="225" t="s">
        <v>103</v>
      </c>
      <c r="X26" s="227">
        <v>327418</v>
      </c>
      <c r="Y26" s="227">
        <v>327418</v>
      </c>
    </row>
    <row r="27" spans="1:25" ht="33" customHeight="1" x14ac:dyDescent="0.25">
      <c r="A27" s="248">
        <v>31100</v>
      </c>
      <c r="B27" s="245" t="s">
        <v>129</v>
      </c>
      <c r="C27" s="225" t="s">
        <v>43</v>
      </c>
      <c r="D27" s="226"/>
      <c r="E27" s="226"/>
      <c r="F27" s="226"/>
      <c r="G27" s="226"/>
      <c r="H27" s="226"/>
      <c r="I27" s="226"/>
      <c r="J27" s="226" t="s">
        <v>101</v>
      </c>
      <c r="K27" s="226" t="s">
        <v>101</v>
      </c>
      <c r="L27" s="226"/>
      <c r="M27" s="226"/>
      <c r="N27" s="226" t="s">
        <v>101</v>
      </c>
      <c r="O27" s="226" t="s">
        <v>101</v>
      </c>
      <c r="P27" s="226"/>
      <c r="Q27" s="226"/>
      <c r="R27" s="226" t="s">
        <v>101</v>
      </c>
      <c r="S27" s="226" t="s">
        <v>101</v>
      </c>
      <c r="T27" s="226"/>
      <c r="U27" s="226"/>
      <c r="V27" s="225"/>
      <c r="W27" s="225" t="s">
        <v>103</v>
      </c>
      <c r="X27" s="227">
        <v>327418</v>
      </c>
      <c r="Y27" s="227">
        <v>327418</v>
      </c>
    </row>
    <row r="28" spans="1:25" ht="33" customHeight="1" x14ac:dyDescent="0.25">
      <c r="A28" s="248">
        <v>31100</v>
      </c>
      <c r="B28" s="245" t="s">
        <v>129</v>
      </c>
      <c r="C28" s="225" t="s">
        <v>43</v>
      </c>
      <c r="D28" s="226"/>
      <c r="E28" s="226"/>
      <c r="F28" s="226"/>
      <c r="G28" s="226"/>
      <c r="H28" s="226"/>
      <c r="I28" s="226"/>
      <c r="J28" s="226" t="s">
        <v>342</v>
      </c>
      <c r="K28" s="226" t="s">
        <v>342</v>
      </c>
      <c r="L28" s="226"/>
      <c r="M28" s="226"/>
      <c r="N28" s="226" t="s">
        <v>342</v>
      </c>
      <c r="O28" s="226" t="s">
        <v>342</v>
      </c>
      <c r="P28" s="226"/>
      <c r="Q28" s="226"/>
      <c r="R28" s="226" t="s">
        <v>342</v>
      </c>
      <c r="S28" s="226" t="s">
        <v>342</v>
      </c>
      <c r="T28" s="226"/>
      <c r="U28" s="226"/>
      <c r="V28" s="225"/>
      <c r="W28" s="225" t="s">
        <v>103</v>
      </c>
      <c r="X28" s="227">
        <v>327418</v>
      </c>
      <c r="Y28" s="227">
        <v>327418</v>
      </c>
    </row>
    <row r="29" spans="1:25" ht="33" customHeight="1" x14ac:dyDescent="0.25">
      <c r="A29" s="248">
        <v>31100</v>
      </c>
      <c r="B29" s="245" t="s">
        <v>129</v>
      </c>
      <c r="C29" s="225" t="s">
        <v>43</v>
      </c>
      <c r="D29" s="226"/>
      <c r="E29" s="226"/>
      <c r="F29" s="226"/>
      <c r="G29" s="226"/>
      <c r="H29" s="226"/>
      <c r="I29" s="226"/>
      <c r="J29" s="226" t="s">
        <v>104</v>
      </c>
      <c r="K29" s="226" t="s">
        <v>104</v>
      </c>
      <c r="L29" s="226"/>
      <c r="M29" s="226"/>
      <c r="N29" s="226" t="s">
        <v>104</v>
      </c>
      <c r="O29" s="226" t="s">
        <v>104</v>
      </c>
      <c r="P29" s="226"/>
      <c r="Q29" s="226"/>
      <c r="R29" s="226" t="s">
        <v>104</v>
      </c>
      <c r="S29" s="226" t="s">
        <v>104</v>
      </c>
      <c r="T29" s="226"/>
      <c r="U29" s="226"/>
      <c r="V29" s="225"/>
      <c r="W29" s="225" t="s">
        <v>107</v>
      </c>
      <c r="X29" s="227">
        <v>327418</v>
      </c>
      <c r="Y29" s="227">
        <v>327418</v>
      </c>
    </row>
    <row r="30" spans="1:25" ht="33" customHeight="1" x14ac:dyDescent="0.25">
      <c r="A30" s="248">
        <v>31100</v>
      </c>
      <c r="B30" s="245" t="s">
        <v>129</v>
      </c>
      <c r="C30" s="225" t="s">
        <v>43</v>
      </c>
      <c r="D30" s="226"/>
      <c r="E30" s="226"/>
      <c r="F30" s="226"/>
      <c r="G30" s="226"/>
      <c r="H30" s="226"/>
      <c r="I30" s="226"/>
      <c r="J30" s="226" t="s">
        <v>105</v>
      </c>
      <c r="K30" s="226" t="s">
        <v>105</v>
      </c>
      <c r="L30" s="226"/>
      <c r="M30" s="226"/>
      <c r="N30" s="226" t="s">
        <v>105</v>
      </c>
      <c r="O30" s="226" t="s">
        <v>105</v>
      </c>
      <c r="P30" s="226"/>
      <c r="Q30" s="226"/>
      <c r="R30" s="226" t="s">
        <v>105</v>
      </c>
      <c r="S30" s="226" t="s">
        <v>105</v>
      </c>
      <c r="T30" s="226"/>
      <c r="U30" s="226"/>
      <c r="V30" s="225"/>
      <c r="W30" s="225" t="s">
        <v>107</v>
      </c>
      <c r="X30" s="227">
        <v>327418</v>
      </c>
      <c r="Y30" s="227">
        <v>327418</v>
      </c>
    </row>
    <row r="31" spans="1:25" ht="33" customHeight="1" x14ac:dyDescent="0.25">
      <c r="A31" s="248">
        <v>31100</v>
      </c>
      <c r="B31" s="245" t="s">
        <v>129</v>
      </c>
      <c r="C31" s="225" t="s">
        <v>43</v>
      </c>
      <c r="D31" s="226"/>
      <c r="E31" s="226"/>
      <c r="F31" s="226"/>
      <c r="G31" s="226"/>
      <c r="H31" s="226"/>
      <c r="I31" s="226"/>
      <c r="J31" s="226" t="s">
        <v>106</v>
      </c>
      <c r="K31" s="226" t="s">
        <v>106</v>
      </c>
      <c r="L31" s="226"/>
      <c r="M31" s="226"/>
      <c r="N31" s="226" t="s">
        <v>343</v>
      </c>
      <c r="O31" s="226" t="s">
        <v>343</v>
      </c>
      <c r="P31" s="226"/>
      <c r="Q31" s="226"/>
      <c r="R31" s="226" t="s">
        <v>343</v>
      </c>
      <c r="S31" s="226" t="s">
        <v>343</v>
      </c>
      <c r="T31" s="226"/>
      <c r="U31" s="226"/>
      <c r="V31" s="225"/>
      <c r="W31" s="225" t="s">
        <v>107</v>
      </c>
      <c r="X31" s="227">
        <v>327418</v>
      </c>
      <c r="Y31" s="227">
        <v>327418</v>
      </c>
    </row>
    <row r="32" spans="1:25" ht="15" customHeight="1" x14ac:dyDescent="0.25">
      <c r="A32" s="248">
        <v>33100</v>
      </c>
      <c r="B32" s="245" t="s">
        <v>135</v>
      </c>
      <c r="C32" s="225" t="s">
        <v>46</v>
      </c>
      <c r="D32" s="226"/>
      <c r="E32" s="226"/>
      <c r="F32" s="226"/>
      <c r="G32" s="226"/>
      <c r="H32" s="226"/>
      <c r="I32" s="226"/>
      <c r="J32" s="226" t="s">
        <v>93</v>
      </c>
      <c r="K32" s="226" t="s">
        <v>93</v>
      </c>
      <c r="L32" s="226"/>
      <c r="M32" s="226"/>
      <c r="N32" s="226" t="s">
        <v>93</v>
      </c>
      <c r="O32" s="226" t="s">
        <v>93</v>
      </c>
      <c r="P32" s="226"/>
      <c r="Q32" s="226"/>
      <c r="R32" s="226" t="s">
        <v>93</v>
      </c>
      <c r="S32" s="226" t="s">
        <v>93</v>
      </c>
      <c r="T32" s="226"/>
      <c r="U32" s="226"/>
      <c r="V32" s="225"/>
      <c r="W32" s="225" t="s">
        <v>95</v>
      </c>
      <c r="X32" s="227">
        <v>10000</v>
      </c>
      <c r="Y32" s="227">
        <v>10000</v>
      </c>
    </row>
    <row r="33" spans="1:25" ht="15" customHeight="1" x14ac:dyDescent="0.25">
      <c r="A33" s="248">
        <v>33100</v>
      </c>
      <c r="B33" s="245" t="s">
        <v>135</v>
      </c>
      <c r="C33" s="225" t="s">
        <v>46</v>
      </c>
      <c r="D33" s="226"/>
      <c r="E33" s="226"/>
      <c r="F33" s="226"/>
      <c r="G33" s="226"/>
      <c r="H33" s="226"/>
      <c r="I33" s="226"/>
      <c r="J33" s="226" t="s">
        <v>336</v>
      </c>
      <c r="K33" s="226" t="s">
        <v>336</v>
      </c>
      <c r="L33" s="226"/>
      <c r="M33" s="226"/>
      <c r="N33" s="226" t="s">
        <v>336</v>
      </c>
      <c r="O33" s="226" t="s">
        <v>336</v>
      </c>
      <c r="P33" s="226"/>
      <c r="Q33" s="226"/>
      <c r="R33" s="226" t="s">
        <v>336</v>
      </c>
      <c r="S33" s="226" t="s">
        <v>336</v>
      </c>
      <c r="T33" s="226"/>
      <c r="U33" s="226"/>
      <c r="V33" s="225"/>
      <c r="W33" s="225" t="s">
        <v>103</v>
      </c>
      <c r="X33" s="227">
        <v>10000</v>
      </c>
      <c r="Y33" s="227">
        <v>20000</v>
      </c>
    </row>
    <row r="34" spans="1:25" ht="15" customHeight="1" x14ac:dyDescent="0.25">
      <c r="A34" s="248">
        <v>33100</v>
      </c>
      <c r="B34" s="245" t="s">
        <v>135</v>
      </c>
      <c r="C34" s="225" t="s">
        <v>46</v>
      </c>
      <c r="D34" s="226"/>
      <c r="E34" s="226"/>
      <c r="F34" s="226"/>
      <c r="G34" s="226"/>
      <c r="H34" s="226"/>
      <c r="I34" s="226"/>
      <c r="J34" s="226" t="s">
        <v>343</v>
      </c>
      <c r="K34" s="226" t="s">
        <v>343</v>
      </c>
      <c r="L34" s="226"/>
      <c r="M34" s="226"/>
      <c r="N34" s="226" t="s">
        <v>343</v>
      </c>
      <c r="O34" s="226" t="s">
        <v>343</v>
      </c>
      <c r="P34" s="226"/>
      <c r="Q34" s="226"/>
      <c r="R34" s="226" t="s">
        <v>343</v>
      </c>
      <c r="S34" s="226" t="s">
        <v>343</v>
      </c>
      <c r="T34" s="226"/>
      <c r="U34" s="226"/>
      <c r="V34" s="225"/>
      <c r="W34" s="225" t="s">
        <v>107</v>
      </c>
      <c r="X34" s="227">
        <v>10000</v>
      </c>
      <c r="Y34" s="227">
        <v>20000</v>
      </c>
    </row>
    <row r="35" spans="1:25" ht="15" customHeight="1" x14ac:dyDescent="0.25">
      <c r="A35" s="248">
        <v>34400</v>
      </c>
      <c r="B35" s="245" t="s">
        <v>144</v>
      </c>
      <c r="C35" s="225" t="s">
        <v>40</v>
      </c>
      <c r="D35" s="226"/>
      <c r="E35" s="226"/>
      <c r="F35" s="226"/>
      <c r="G35" s="226"/>
      <c r="H35" s="226"/>
      <c r="I35" s="226"/>
      <c r="J35" s="226" t="s">
        <v>93</v>
      </c>
      <c r="K35" s="226" t="s">
        <v>93</v>
      </c>
      <c r="L35" s="226"/>
      <c r="M35" s="226"/>
      <c r="N35" s="226" t="s">
        <v>93</v>
      </c>
      <c r="O35" s="226" t="s">
        <v>93</v>
      </c>
      <c r="P35" s="226"/>
      <c r="Q35" s="226"/>
      <c r="R35" s="226" t="s">
        <v>93</v>
      </c>
      <c r="S35" s="226" t="s">
        <v>93</v>
      </c>
      <c r="T35" s="226"/>
      <c r="U35" s="226"/>
      <c r="V35" s="225"/>
      <c r="W35" s="225" t="s">
        <v>95</v>
      </c>
      <c r="X35" s="227">
        <v>10000</v>
      </c>
      <c r="Y35" s="227">
        <v>20000</v>
      </c>
    </row>
    <row r="36" spans="1:25" ht="15" customHeight="1" x14ac:dyDescent="0.25">
      <c r="A36" s="248">
        <v>34400</v>
      </c>
      <c r="B36" s="245" t="s">
        <v>144</v>
      </c>
      <c r="C36" s="225" t="s">
        <v>40</v>
      </c>
      <c r="D36" s="226"/>
      <c r="E36" s="226"/>
      <c r="F36" s="226"/>
      <c r="G36" s="226"/>
      <c r="H36" s="226"/>
      <c r="I36" s="226"/>
      <c r="J36" s="226" t="s">
        <v>341</v>
      </c>
      <c r="K36" s="226" t="s">
        <v>341</v>
      </c>
      <c r="L36" s="226"/>
      <c r="M36" s="226"/>
      <c r="N36" s="226" t="s">
        <v>341</v>
      </c>
      <c r="O36" s="226" t="s">
        <v>341</v>
      </c>
      <c r="P36" s="226"/>
      <c r="Q36" s="226"/>
      <c r="R36" s="226" t="s">
        <v>341</v>
      </c>
      <c r="S36" s="226" t="s">
        <v>341</v>
      </c>
      <c r="T36" s="226"/>
      <c r="U36" s="226"/>
      <c r="V36" s="225"/>
      <c r="W36" s="225" t="s">
        <v>99</v>
      </c>
      <c r="X36" s="227">
        <v>10000</v>
      </c>
      <c r="Y36" s="227">
        <v>10000</v>
      </c>
    </row>
    <row r="37" spans="1:25" ht="15" customHeight="1" x14ac:dyDescent="0.25">
      <c r="A37" s="248">
        <v>34400</v>
      </c>
      <c r="B37" s="245" t="s">
        <v>144</v>
      </c>
      <c r="C37" s="225" t="s">
        <v>40</v>
      </c>
      <c r="D37" s="225"/>
      <c r="E37" s="226"/>
      <c r="F37" s="226"/>
      <c r="G37" s="226"/>
      <c r="H37" s="226"/>
      <c r="I37" s="226"/>
      <c r="J37" s="226" t="s">
        <v>343</v>
      </c>
      <c r="K37" s="226" t="s">
        <v>343</v>
      </c>
      <c r="L37" s="226"/>
      <c r="M37" s="226"/>
      <c r="N37" s="226" t="s">
        <v>343</v>
      </c>
      <c r="O37" s="226" t="s">
        <v>343</v>
      </c>
      <c r="P37" s="226"/>
      <c r="Q37" s="226"/>
      <c r="R37" s="226" t="s">
        <v>343</v>
      </c>
      <c r="S37" s="226" t="s">
        <v>343</v>
      </c>
      <c r="T37" s="226"/>
      <c r="U37" s="226"/>
      <c r="V37" s="225"/>
      <c r="W37" s="225" t="s">
        <v>107</v>
      </c>
      <c r="X37" s="227">
        <v>10000</v>
      </c>
      <c r="Y37" s="227">
        <v>20000</v>
      </c>
    </row>
    <row r="38" spans="1:25" ht="15" customHeight="1" x14ac:dyDescent="0.25">
      <c r="A38" s="248">
        <v>35640</v>
      </c>
      <c r="B38" s="245" t="s">
        <v>344</v>
      </c>
      <c r="C38" s="225" t="s">
        <v>40</v>
      </c>
      <c r="D38" s="226"/>
      <c r="E38" s="226"/>
      <c r="F38" s="226"/>
      <c r="G38" s="226"/>
      <c r="H38" s="226"/>
      <c r="I38" s="226"/>
      <c r="J38" s="226" t="s">
        <v>337</v>
      </c>
      <c r="K38" s="226" t="s">
        <v>337</v>
      </c>
      <c r="L38" s="226"/>
      <c r="M38" s="226"/>
      <c r="N38" s="226" t="s">
        <v>337</v>
      </c>
      <c r="O38" s="226" t="s">
        <v>337</v>
      </c>
      <c r="P38" s="226"/>
      <c r="Q38" s="226"/>
      <c r="R38" s="226" t="s">
        <v>337</v>
      </c>
      <c r="S38" s="226" t="s">
        <v>337</v>
      </c>
      <c r="T38" s="226"/>
      <c r="U38" s="226"/>
      <c r="V38" s="225"/>
      <c r="W38" s="225" t="s">
        <v>95</v>
      </c>
      <c r="X38" s="227">
        <v>7917</v>
      </c>
      <c r="Y38" s="227">
        <v>7917</v>
      </c>
    </row>
    <row r="39" spans="1:25" ht="15" customHeight="1" x14ac:dyDescent="0.25">
      <c r="A39" s="248">
        <v>35640</v>
      </c>
      <c r="B39" s="245" t="s">
        <v>344</v>
      </c>
      <c r="C39" s="225" t="s">
        <v>40</v>
      </c>
      <c r="D39" s="226"/>
      <c r="E39" s="226"/>
      <c r="F39" s="226"/>
      <c r="G39" s="226"/>
      <c r="H39" s="226"/>
      <c r="I39" s="226"/>
      <c r="J39" s="226" t="s">
        <v>93</v>
      </c>
      <c r="K39" s="226" t="s">
        <v>93</v>
      </c>
      <c r="L39" s="226"/>
      <c r="M39" s="226"/>
      <c r="N39" s="226" t="s">
        <v>93</v>
      </c>
      <c r="O39" s="226" t="s">
        <v>93</v>
      </c>
      <c r="P39" s="226"/>
      <c r="Q39" s="226"/>
      <c r="R39" s="226" t="s">
        <v>93</v>
      </c>
      <c r="S39" s="226" t="s">
        <v>93</v>
      </c>
      <c r="T39" s="226"/>
      <c r="U39" s="226"/>
      <c r="V39" s="225"/>
      <c r="W39" s="225" t="s">
        <v>95</v>
      </c>
      <c r="X39" s="227">
        <v>7917</v>
      </c>
      <c r="Y39" s="227">
        <v>7917</v>
      </c>
    </row>
    <row r="40" spans="1:25" ht="15" customHeight="1" x14ac:dyDescent="0.25">
      <c r="A40" s="248">
        <v>35640</v>
      </c>
      <c r="B40" s="245" t="s">
        <v>344</v>
      </c>
      <c r="C40" s="225" t="s">
        <v>40</v>
      </c>
      <c r="D40" s="226"/>
      <c r="E40" s="226"/>
      <c r="F40" s="226"/>
      <c r="G40" s="226"/>
      <c r="H40" s="226"/>
      <c r="I40" s="226"/>
      <c r="J40" s="226" t="s">
        <v>338</v>
      </c>
      <c r="K40" s="226" t="s">
        <v>338</v>
      </c>
      <c r="L40" s="226"/>
      <c r="M40" s="226"/>
      <c r="N40" s="226" t="s">
        <v>338</v>
      </c>
      <c r="O40" s="226" t="s">
        <v>338</v>
      </c>
      <c r="P40" s="226"/>
      <c r="Q40" s="226"/>
      <c r="R40" s="226" t="s">
        <v>338</v>
      </c>
      <c r="S40" s="226" t="s">
        <v>338</v>
      </c>
      <c r="T40" s="226"/>
      <c r="U40" s="226"/>
      <c r="V40" s="225"/>
      <c r="W40" s="225" t="s">
        <v>95</v>
      </c>
      <c r="X40" s="227">
        <v>7917</v>
      </c>
      <c r="Y40" s="227">
        <v>7917</v>
      </c>
    </row>
    <row r="41" spans="1:25" ht="15" customHeight="1" x14ac:dyDescent="0.25">
      <c r="A41" s="248">
        <v>35640</v>
      </c>
      <c r="B41" s="245" t="s">
        <v>344</v>
      </c>
      <c r="C41" s="225" t="s">
        <v>40</v>
      </c>
      <c r="D41" s="226"/>
      <c r="E41" s="226"/>
      <c r="F41" s="226"/>
      <c r="G41" s="226"/>
      <c r="H41" s="226"/>
      <c r="I41" s="226"/>
      <c r="J41" s="226" t="s">
        <v>339</v>
      </c>
      <c r="K41" s="226" t="s">
        <v>339</v>
      </c>
      <c r="L41" s="226"/>
      <c r="M41" s="226"/>
      <c r="N41" s="226" t="s">
        <v>339</v>
      </c>
      <c r="O41" s="226" t="s">
        <v>339</v>
      </c>
      <c r="P41" s="226"/>
      <c r="Q41" s="226"/>
      <c r="R41" s="226" t="s">
        <v>339</v>
      </c>
      <c r="S41" s="226" t="s">
        <v>339</v>
      </c>
      <c r="T41" s="226"/>
      <c r="U41" s="226"/>
      <c r="V41" s="225"/>
      <c r="W41" s="225" t="s">
        <v>99</v>
      </c>
      <c r="X41" s="227">
        <v>7917</v>
      </c>
      <c r="Y41" s="227">
        <v>7917</v>
      </c>
    </row>
    <row r="42" spans="1:25" ht="15" customHeight="1" x14ac:dyDescent="0.25">
      <c r="A42" s="248">
        <v>35640</v>
      </c>
      <c r="B42" s="245" t="s">
        <v>344</v>
      </c>
      <c r="C42" s="225" t="s">
        <v>40</v>
      </c>
      <c r="D42" s="226"/>
      <c r="E42" s="226"/>
      <c r="F42" s="226"/>
      <c r="G42" s="226"/>
      <c r="H42" s="226"/>
      <c r="I42" s="226"/>
      <c r="J42" s="226" t="s">
        <v>340</v>
      </c>
      <c r="K42" s="226" t="s">
        <v>340</v>
      </c>
      <c r="L42" s="226"/>
      <c r="M42" s="226"/>
      <c r="N42" s="226" t="s">
        <v>340</v>
      </c>
      <c r="O42" s="226" t="s">
        <v>340</v>
      </c>
      <c r="P42" s="226"/>
      <c r="Q42" s="226"/>
      <c r="R42" s="226" t="s">
        <v>340</v>
      </c>
      <c r="S42" s="226" t="s">
        <v>340</v>
      </c>
      <c r="T42" s="226"/>
      <c r="U42" s="226"/>
      <c r="V42" s="225"/>
      <c r="W42" s="225" t="s">
        <v>99</v>
      </c>
      <c r="X42" s="227">
        <v>7917</v>
      </c>
      <c r="Y42" s="227">
        <v>7917</v>
      </c>
    </row>
    <row r="43" spans="1:25" ht="15" customHeight="1" x14ac:dyDescent="0.25">
      <c r="A43" s="248">
        <v>35640</v>
      </c>
      <c r="B43" s="245" t="s">
        <v>344</v>
      </c>
      <c r="C43" s="225" t="s">
        <v>40</v>
      </c>
      <c r="D43" s="226"/>
      <c r="E43" s="226"/>
      <c r="F43" s="226"/>
      <c r="G43" s="226"/>
      <c r="H43" s="226"/>
      <c r="I43" s="226"/>
      <c r="J43" s="226" t="s">
        <v>341</v>
      </c>
      <c r="K43" s="226" t="s">
        <v>341</v>
      </c>
      <c r="L43" s="226"/>
      <c r="M43" s="226"/>
      <c r="N43" s="226" t="s">
        <v>341</v>
      </c>
      <c r="O43" s="226" t="s">
        <v>341</v>
      </c>
      <c r="P43" s="226"/>
      <c r="Q43" s="226"/>
      <c r="R43" s="226" t="s">
        <v>341</v>
      </c>
      <c r="S43" s="226" t="s">
        <v>341</v>
      </c>
      <c r="T43" s="226"/>
      <c r="U43" s="226"/>
      <c r="V43" s="225"/>
      <c r="W43" s="225" t="s">
        <v>99</v>
      </c>
      <c r="X43" s="227">
        <v>7917</v>
      </c>
      <c r="Y43" s="227">
        <v>7917</v>
      </c>
    </row>
    <row r="44" spans="1:25" ht="15" customHeight="1" x14ac:dyDescent="0.25">
      <c r="A44" s="248">
        <v>35640</v>
      </c>
      <c r="B44" s="245" t="s">
        <v>344</v>
      </c>
      <c r="C44" s="225" t="s">
        <v>40</v>
      </c>
      <c r="D44" s="226"/>
      <c r="E44" s="226"/>
      <c r="F44" s="226"/>
      <c r="G44" s="226"/>
      <c r="H44" s="226"/>
      <c r="I44" s="226"/>
      <c r="J44" s="226" t="s">
        <v>336</v>
      </c>
      <c r="K44" s="226" t="s">
        <v>336</v>
      </c>
      <c r="L44" s="226"/>
      <c r="M44" s="226"/>
      <c r="N44" s="226" t="s">
        <v>336</v>
      </c>
      <c r="O44" s="226" t="s">
        <v>336</v>
      </c>
      <c r="P44" s="226"/>
      <c r="Q44" s="226"/>
      <c r="R44" s="226" t="s">
        <v>336</v>
      </c>
      <c r="S44" s="226" t="s">
        <v>336</v>
      </c>
      <c r="T44" s="226"/>
      <c r="U44" s="226"/>
      <c r="V44" s="225"/>
      <c r="W44" s="225" t="s">
        <v>103</v>
      </c>
      <c r="X44" s="227">
        <v>7917</v>
      </c>
      <c r="Y44" s="227">
        <v>7917</v>
      </c>
    </row>
    <row r="45" spans="1:25" ht="15" customHeight="1" x14ac:dyDescent="0.25">
      <c r="A45" s="248">
        <v>35640</v>
      </c>
      <c r="B45" s="245" t="s">
        <v>344</v>
      </c>
      <c r="C45" s="225" t="s">
        <v>40</v>
      </c>
      <c r="D45" s="226"/>
      <c r="E45" s="226"/>
      <c r="F45" s="226"/>
      <c r="G45" s="226"/>
      <c r="H45" s="226"/>
      <c r="I45" s="226"/>
      <c r="J45" s="226" t="s">
        <v>101</v>
      </c>
      <c r="K45" s="226" t="s">
        <v>101</v>
      </c>
      <c r="L45" s="226"/>
      <c r="M45" s="226"/>
      <c r="N45" s="226" t="s">
        <v>101</v>
      </c>
      <c r="O45" s="226" t="s">
        <v>101</v>
      </c>
      <c r="P45" s="226"/>
      <c r="Q45" s="226"/>
      <c r="R45" s="226" t="s">
        <v>101</v>
      </c>
      <c r="S45" s="226" t="s">
        <v>101</v>
      </c>
      <c r="T45" s="226"/>
      <c r="U45" s="226"/>
      <c r="V45" s="225"/>
      <c r="W45" s="225" t="s">
        <v>103</v>
      </c>
      <c r="X45" s="227">
        <v>7916</v>
      </c>
      <c r="Y45" s="227">
        <v>7916</v>
      </c>
    </row>
    <row r="46" spans="1:25" ht="15" customHeight="1" x14ac:dyDescent="0.25">
      <c r="A46" s="248">
        <v>35640</v>
      </c>
      <c r="B46" s="245" t="s">
        <v>344</v>
      </c>
      <c r="C46" s="225" t="s">
        <v>40</v>
      </c>
      <c r="D46" s="226"/>
      <c r="E46" s="226"/>
      <c r="F46" s="226"/>
      <c r="G46" s="226"/>
      <c r="H46" s="226"/>
      <c r="I46" s="226"/>
      <c r="J46" s="226" t="s">
        <v>342</v>
      </c>
      <c r="K46" s="226" t="s">
        <v>342</v>
      </c>
      <c r="L46" s="226"/>
      <c r="M46" s="226"/>
      <c r="N46" s="226" t="s">
        <v>342</v>
      </c>
      <c r="O46" s="226" t="s">
        <v>342</v>
      </c>
      <c r="P46" s="226"/>
      <c r="Q46" s="226"/>
      <c r="R46" s="226" t="s">
        <v>342</v>
      </c>
      <c r="S46" s="226" t="s">
        <v>342</v>
      </c>
      <c r="T46" s="226"/>
      <c r="U46" s="226"/>
      <c r="V46" s="225"/>
      <c r="W46" s="225" t="s">
        <v>103</v>
      </c>
      <c r="X46" s="227">
        <v>7917</v>
      </c>
      <c r="Y46" s="227">
        <v>7917</v>
      </c>
    </row>
    <row r="47" spans="1:25" ht="15" customHeight="1" x14ac:dyDescent="0.25">
      <c r="A47" s="248">
        <v>35640</v>
      </c>
      <c r="B47" s="245" t="s">
        <v>344</v>
      </c>
      <c r="C47" s="225" t="s">
        <v>40</v>
      </c>
      <c r="D47" s="226"/>
      <c r="E47" s="226"/>
      <c r="F47" s="226"/>
      <c r="G47" s="226"/>
      <c r="H47" s="226"/>
      <c r="I47" s="226"/>
      <c r="J47" s="226" t="s">
        <v>104</v>
      </c>
      <c r="K47" s="226" t="s">
        <v>104</v>
      </c>
      <c r="L47" s="226"/>
      <c r="M47" s="226"/>
      <c r="N47" s="226" t="s">
        <v>104</v>
      </c>
      <c r="O47" s="226" t="s">
        <v>104</v>
      </c>
      <c r="P47" s="226"/>
      <c r="Q47" s="226"/>
      <c r="R47" s="226" t="s">
        <v>104</v>
      </c>
      <c r="S47" s="226" t="s">
        <v>104</v>
      </c>
      <c r="T47" s="226"/>
      <c r="U47" s="226"/>
      <c r="V47" s="225"/>
      <c r="W47" s="225" t="s">
        <v>107</v>
      </c>
      <c r="X47" s="227">
        <v>7916</v>
      </c>
      <c r="Y47" s="227">
        <v>7916</v>
      </c>
    </row>
    <row r="48" spans="1:25" ht="15" customHeight="1" x14ac:dyDescent="0.25">
      <c r="A48" s="248">
        <v>35640</v>
      </c>
      <c r="B48" s="245" t="s">
        <v>344</v>
      </c>
      <c r="C48" s="225" t="s">
        <v>40</v>
      </c>
      <c r="D48" s="226"/>
      <c r="E48" s="226"/>
      <c r="F48" s="226"/>
      <c r="G48" s="226"/>
      <c r="H48" s="226"/>
      <c r="I48" s="226"/>
      <c r="J48" s="226" t="s">
        <v>105</v>
      </c>
      <c r="K48" s="226" t="s">
        <v>105</v>
      </c>
      <c r="L48" s="226"/>
      <c r="M48" s="226"/>
      <c r="N48" s="226" t="s">
        <v>105</v>
      </c>
      <c r="O48" s="226" t="s">
        <v>105</v>
      </c>
      <c r="P48" s="226"/>
      <c r="Q48" s="226"/>
      <c r="R48" s="226" t="s">
        <v>105</v>
      </c>
      <c r="S48" s="226" t="s">
        <v>105</v>
      </c>
      <c r="T48" s="226"/>
      <c r="U48" s="226"/>
      <c r="V48" s="225"/>
      <c r="W48" s="225" t="s">
        <v>107</v>
      </c>
      <c r="X48" s="227">
        <v>7916</v>
      </c>
      <c r="Y48" s="227">
        <v>7916</v>
      </c>
    </row>
    <row r="49" spans="1:25" ht="15" customHeight="1" x14ac:dyDescent="0.25">
      <c r="A49" s="248">
        <v>35640</v>
      </c>
      <c r="B49" s="245" t="s">
        <v>344</v>
      </c>
      <c r="C49" s="225" t="s">
        <v>40</v>
      </c>
      <c r="D49" s="226"/>
      <c r="E49" s="226"/>
      <c r="F49" s="226"/>
      <c r="G49" s="226"/>
      <c r="H49" s="226"/>
      <c r="I49" s="226"/>
      <c r="J49" s="226" t="s">
        <v>106</v>
      </c>
      <c r="K49" s="226" t="s">
        <v>106</v>
      </c>
      <c r="L49" s="226"/>
      <c r="M49" s="226"/>
      <c r="N49" s="226" t="s">
        <v>343</v>
      </c>
      <c r="O49" s="226" t="s">
        <v>343</v>
      </c>
      <c r="P49" s="226"/>
      <c r="Q49" s="226"/>
      <c r="R49" s="226" t="s">
        <v>343</v>
      </c>
      <c r="S49" s="226" t="s">
        <v>343</v>
      </c>
      <c r="T49" s="226"/>
      <c r="U49" s="226"/>
      <c r="V49" s="225"/>
      <c r="W49" s="225" t="s">
        <v>107</v>
      </c>
      <c r="X49" s="227">
        <v>7916</v>
      </c>
      <c r="Y49" s="227">
        <v>6719</v>
      </c>
    </row>
    <row r="50" spans="1:25" ht="15" customHeight="1" x14ac:dyDescent="0.25">
      <c r="A50" s="248">
        <v>35650</v>
      </c>
      <c r="B50" s="245" t="s">
        <v>345</v>
      </c>
      <c r="C50" s="225" t="s">
        <v>40</v>
      </c>
      <c r="D50" s="226"/>
      <c r="E50" s="226"/>
      <c r="F50" s="226"/>
      <c r="G50" s="226"/>
      <c r="H50" s="226"/>
      <c r="I50" s="226"/>
      <c r="J50" s="226" t="s">
        <v>338</v>
      </c>
      <c r="K50" s="226" t="s">
        <v>338</v>
      </c>
      <c r="L50" s="226"/>
      <c r="M50" s="226"/>
      <c r="N50" s="226" t="s">
        <v>338</v>
      </c>
      <c r="O50" s="226" t="s">
        <v>338</v>
      </c>
      <c r="P50" s="226"/>
      <c r="Q50" s="226"/>
      <c r="R50" s="226" t="s">
        <v>338</v>
      </c>
      <c r="S50" s="226" t="s">
        <v>338</v>
      </c>
      <c r="T50" s="226"/>
      <c r="U50" s="226"/>
      <c r="V50" s="225"/>
      <c r="W50" s="225" t="s">
        <v>95</v>
      </c>
      <c r="X50" s="227">
        <v>20000</v>
      </c>
      <c r="Y50" s="227">
        <v>25000</v>
      </c>
    </row>
    <row r="51" spans="1:25" ht="15" customHeight="1" x14ac:dyDescent="0.25">
      <c r="A51" s="248">
        <v>35650</v>
      </c>
      <c r="B51" s="245" t="s">
        <v>345</v>
      </c>
      <c r="C51" s="225" t="s">
        <v>40</v>
      </c>
      <c r="D51" s="226"/>
      <c r="E51" s="226"/>
      <c r="F51" s="226"/>
      <c r="G51" s="226"/>
      <c r="H51" s="226"/>
      <c r="I51" s="226"/>
      <c r="J51" s="226" t="s">
        <v>183</v>
      </c>
      <c r="K51" s="226" t="s">
        <v>339</v>
      </c>
      <c r="L51" s="226"/>
      <c r="M51" s="226"/>
      <c r="N51" s="226" t="s">
        <v>183</v>
      </c>
      <c r="O51" s="226" t="s">
        <v>339</v>
      </c>
      <c r="P51" s="226"/>
      <c r="Q51" s="226"/>
      <c r="R51" s="226" t="s">
        <v>183</v>
      </c>
      <c r="S51" s="226" t="s">
        <v>339</v>
      </c>
      <c r="T51" s="226"/>
      <c r="U51" s="226"/>
      <c r="V51" s="225"/>
      <c r="W51" s="225" t="s">
        <v>99</v>
      </c>
      <c r="X51" s="227">
        <v>20000</v>
      </c>
      <c r="Y51" s="227">
        <v>25000</v>
      </c>
    </row>
    <row r="52" spans="1:25" ht="15" customHeight="1" x14ac:dyDescent="0.25">
      <c r="A52" s="248">
        <v>35650</v>
      </c>
      <c r="B52" s="245" t="s">
        <v>345</v>
      </c>
      <c r="C52" s="225" t="s">
        <v>40</v>
      </c>
      <c r="D52" s="226"/>
      <c r="E52" s="226"/>
      <c r="F52" s="226"/>
      <c r="G52" s="226"/>
      <c r="H52" s="226"/>
      <c r="I52" s="226"/>
      <c r="J52" s="226" t="s">
        <v>185</v>
      </c>
      <c r="K52" s="226" t="s">
        <v>185</v>
      </c>
      <c r="L52" s="226"/>
      <c r="M52" s="226"/>
      <c r="N52" s="226" t="s">
        <v>185</v>
      </c>
      <c r="O52" s="226" t="s">
        <v>185</v>
      </c>
      <c r="P52" s="226"/>
      <c r="Q52" s="226"/>
      <c r="R52" s="226" t="s">
        <v>185</v>
      </c>
      <c r="S52" s="226" t="s">
        <v>185</v>
      </c>
      <c r="T52" s="226"/>
      <c r="U52" s="226"/>
      <c r="V52" s="225"/>
      <c r="W52" s="225" t="s">
        <v>103</v>
      </c>
      <c r="X52" s="227">
        <v>20000</v>
      </c>
      <c r="Y52" s="227">
        <v>20000</v>
      </c>
    </row>
    <row r="53" spans="1:25" ht="15" customHeight="1" x14ac:dyDescent="0.25">
      <c r="A53" s="248">
        <v>35650</v>
      </c>
      <c r="B53" s="245" t="s">
        <v>345</v>
      </c>
      <c r="C53" s="225" t="s">
        <v>40</v>
      </c>
      <c r="D53" s="226"/>
      <c r="E53" s="226"/>
      <c r="F53" s="226"/>
      <c r="G53" s="226"/>
      <c r="H53" s="226"/>
      <c r="I53" s="226"/>
      <c r="J53" s="226" t="s">
        <v>105</v>
      </c>
      <c r="K53" s="226" t="s">
        <v>105</v>
      </c>
      <c r="L53" s="226"/>
      <c r="M53" s="226"/>
      <c r="N53" s="226" t="s">
        <v>105</v>
      </c>
      <c r="O53" s="226" t="s">
        <v>105</v>
      </c>
      <c r="P53" s="226"/>
      <c r="Q53" s="226"/>
      <c r="R53" s="226" t="s">
        <v>105</v>
      </c>
      <c r="S53" s="226" t="s">
        <v>105</v>
      </c>
      <c r="T53" s="226"/>
      <c r="U53" s="226"/>
      <c r="V53" s="225"/>
      <c r="W53" s="225" t="s">
        <v>107</v>
      </c>
      <c r="X53" s="227">
        <v>20000</v>
      </c>
      <c r="Y53" s="227">
        <v>25000</v>
      </c>
    </row>
    <row r="54" spans="1:25" ht="33" customHeight="1" x14ac:dyDescent="0.25">
      <c r="A54" s="248">
        <v>39100</v>
      </c>
      <c r="B54" s="245" t="s">
        <v>331</v>
      </c>
      <c r="C54" s="225" t="s">
        <v>40</v>
      </c>
      <c r="D54" s="226"/>
      <c r="E54" s="226"/>
      <c r="F54" s="226"/>
      <c r="G54" s="226"/>
      <c r="H54" s="226"/>
      <c r="I54" s="226"/>
      <c r="J54" s="226" t="s">
        <v>93</v>
      </c>
      <c r="K54" s="226" t="s">
        <v>93</v>
      </c>
      <c r="L54" s="226"/>
      <c r="M54" s="226"/>
      <c r="N54" s="226" t="s">
        <v>93</v>
      </c>
      <c r="O54" s="226" t="s">
        <v>93</v>
      </c>
      <c r="P54" s="226"/>
      <c r="Q54" s="226"/>
      <c r="R54" s="226" t="s">
        <v>93</v>
      </c>
      <c r="S54" s="226" t="s">
        <v>93</v>
      </c>
      <c r="T54" s="226"/>
      <c r="U54" s="226"/>
      <c r="V54" s="226"/>
      <c r="W54" s="225" t="s">
        <v>95</v>
      </c>
      <c r="X54" s="227">
        <v>10000</v>
      </c>
      <c r="Y54" s="227">
        <v>20000</v>
      </c>
    </row>
    <row r="55" spans="1:25" ht="33" customHeight="1" x14ac:dyDescent="0.25">
      <c r="A55" s="248">
        <v>39100</v>
      </c>
      <c r="B55" s="245" t="s">
        <v>331</v>
      </c>
      <c r="C55" s="225" t="s">
        <v>40</v>
      </c>
      <c r="D55" s="226"/>
      <c r="E55" s="226"/>
      <c r="F55" s="226"/>
      <c r="G55" s="226"/>
      <c r="H55" s="226"/>
      <c r="I55" s="226"/>
      <c r="J55" s="226" t="s">
        <v>341</v>
      </c>
      <c r="K55" s="226" t="s">
        <v>341</v>
      </c>
      <c r="L55" s="226"/>
      <c r="M55" s="226"/>
      <c r="N55" s="226" t="s">
        <v>341</v>
      </c>
      <c r="O55" s="226" t="s">
        <v>341</v>
      </c>
      <c r="P55" s="226"/>
      <c r="Q55" s="226"/>
      <c r="R55" s="226" t="s">
        <v>341</v>
      </c>
      <c r="S55" s="226" t="s">
        <v>341</v>
      </c>
      <c r="T55" s="226"/>
      <c r="U55" s="226"/>
      <c r="V55" s="226"/>
      <c r="W55" s="225" t="s">
        <v>99</v>
      </c>
      <c r="X55" s="227">
        <v>10000</v>
      </c>
      <c r="Y55" s="227">
        <v>10000</v>
      </c>
    </row>
    <row r="56" spans="1:25" ht="33" customHeight="1" x14ac:dyDescent="0.25">
      <c r="A56" s="248">
        <v>39100</v>
      </c>
      <c r="B56" s="245" t="s">
        <v>331</v>
      </c>
      <c r="C56" s="225" t="s">
        <v>40</v>
      </c>
      <c r="D56" s="226"/>
      <c r="E56" s="226"/>
      <c r="F56" s="226"/>
      <c r="G56" s="226"/>
      <c r="H56" s="226"/>
      <c r="I56" s="226"/>
      <c r="J56" s="226" t="s">
        <v>343</v>
      </c>
      <c r="K56" s="226" t="s">
        <v>343</v>
      </c>
      <c r="L56" s="226"/>
      <c r="M56" s="226"/>
      <c r="N56" s="226" t="s">
        <v>343</v>
      </c>
      <c r="O56" s="226" t="s">
        <v>343</v>
      </c>
      <c r="P56" s="226"/>
      <c r="Q56" s="226"/>
      <c r="R56" s="226" t="s">
        <v>343</v>
      </c>
      <c r="S56" s="226" t="s">
        <v>343</v>
      </c>
      <c r="T56" s="226"/>
      <c r="U56" s="226"/>
      <c r="V56" s="226"/>
      <c r="W56" s="225" t="s">
        <v>107</v>
      </c>
      <c r="X56" s="227">
        <v>10000</v>
      </c>
      <c r="Y56" s="227">
        <v>20000</v>
      </c>
    </row>
    <row r="57" spans="1:25" ht="15" customHeight="1" x14ac:dyDescent="0.25">
      <c r="A57" s="248">
        <v>39600</v>
      </c>
      <c r="B57" s="245" t="s">
        <v>334</v>
      </c>
      <c r="C57" s="225" t="s">
        <v>40</v>
      </c>
      <c r="D57" s="226"/>
      <c r="E57" s="226"/>
      <c r="F57" s="226"/>
      <c r="G57" s="226"/>
      <c r="H57" s="226"/>
      <c r="I57" s="226"/>
      <c r="J57" s="226" t="s">
        <v>93</v>
      </c>
      <c r="K57" s="226" t="s">
        <v>93</v>
      </c>
      <c r="L57" s="226"/>
      <c r="M57" s="226"/>
      <c r="N57" s="226" t="s">
        <v>93</v>
      </c>
      <c r="O57" s="226" t="s">
        <v>93</v>
      </c>
      <c r="P57" s="226"/>
      <c r="Q57" s="226"/>
      <c r="R57" s="226" t="s">
        <v>93</v>
      </c>
      <c r="S57" s="226" t="s">
        <v>93</v>
      </c>
      <c r="T57" s="226"/>
      <c r="U57" s="226"/>
      <c r="V57" s="225"/>
      <c r="W57" s="225" t="s">
        <v>95</v>
      </c>
      <c r="X57" s="227">
        <v>10000</v>
      </c>
      <c r="Y57" s="227">
        <v>10000</v>
      </c>
    </row>
    <row r="58" spans="1:25" ht="15" customHeight="1" x14ac:dyDescent="0.25">
      <c r="A58" s="248">
        <v>39600</v>
      </c>
      <c r="B58" s="245" t="s">
        <v>334</v>
      </c>
      <c r="C58" s="225" t="s">
        <v>40</v>
      </c>
      <c r="D58" s="226"/>
      <c r="E58" s="226"/>
      <c r="F58" s="226"/>
      <c r="G58" s="226"/>
      <c r="H58" s="226"/>
      <c r="I58" s="226"/>
      <c r="J58" s="226" t="s">
        <v>340</v>
      </c>
      <c r="K58" s="226" t="s">
        <v>340</v>
      </c>
      <c r="L58" s="226"/>
      <c r="M58" s="226"/>
      <c r="N58" s="226" t="s">
        <v>340</v>
      </c>
      <c r="O58" s="226" t="s">
        <v>340</v>
      </c>
      <c r="P58" s="226"/>
      <c r="Q58" s="226"/>
      <c r="R58" s="226" t="s">
        <v>340</v>
      </c>
      <c r="S58" s="226" t="s">
        <v>340</v>
      </c>
      <c r="T58" s="226"/>
      <c r="U58" s="226"/>
      <c r="V58" s="225"/>
      <c r="W58" s="225" t="s">
        <v>99</v>
      </c>
      <c r="X58" s="227">
        <v>10000</v>
      </c>
      <c r="Y58" s="227">
        <v>20000</v>
      </c>
    </row>
    <row r="59" spans="1:25" ht="15" customHeight="1" x14ac:dyDescent="0.25">
      <c r="A59" s="248">
        <v>39600</v>
      </c>
      <c r="B59" s="245" t="s">
        <v>334</v>
      </c>
      <c r="C59" s="225" t="s">
        <v>40</v>
      </c>
      <c r="D59" s="226"/>
      <c r="E59" s="226"/>
      <c r="F59" s="226"/>
      <c r="G59" s="226"/>
      <c r="H59" s="226"/>
      <c r="I59" s="226"/>
      <c r="J59" s="226" t="s">
        <v>101</v>
      </c>
      <c r="K59" s="226" t="s">
        <v>101</v>
      </c>
      <c r="L59" s="226"/>
      <c r="M59" s="226"/>
      <c r="N59" s="226" t="s">
        <v>101</v>
      </c>
      <c r="O59" s="226" t="s">
        <v>101</v>
      </c>
      <c r="P59" s="226"/>
      <c r="Q59" s="226"/>
      <c r="R59" s="226" t="s">
        <v>101</v>
      </c>
      <c r="S59" s="226" t="s">
        <v>101</v>
      </c>
      <c r="T59" s="226"/>
      <c r="U59" s="226"/>
      <c r="V59" s="225"/>
      <c r="W59" s="225" t="s">
        <v>103</v>
      </c>
      <c r="X59" s="227">
        <v>10000</v>
      </c>
      <c r="Y59" s="227">
        <v>10000</v>
      </c>
    </row>
    <row r="60" spans="1:25" ht="15" customHeight="1" x14ac:dyDescent="0.25">
      <c r="A60" s="248">
        <v>39600</v>
      </c>
      <c r="B60" s="245" t="s">
        <v>334</v>
      </c>
      <c r="C60" s="225" t="s">
        <v>40</v>
      </c>
      <c r="D60" s="226"/>
      <c r="E60" s="226"/>
      <c r="F60" s="226"/>
      <c r="G60" s="226"/>
      <c r="H60" s="226"/>
      <c r="I60" s="226"/>
      <c r="J60" s="226" t="s">
        <v>343</v>
      </c>
      <c r="K60" s="226" t="s">
        <v>343</v>
      </c>
      <c r="L60" s="226"/>
      <c r="M60" s="226"/>
      <c r="N60" s="226" t="s">
        <v>343</v>
      </c>
      <c r="O60" s="226" t="s">
        <v>343</v>
      </c>
      <c r="P60" s="226"/>
      <c r="Q60" s="226"/>
      <c r="R60" s="226" t="s">
        <v>343</v>
      </c>
      <c r="S60" s="226" t="s">
        <v>343</v>
      </c>
      <c r="T60" s="226"/>
      <c r="U60" s="226"/>
      <c r="V60" s="225"/>
      <c r="W60" s="225" t="s">
        <v>107</v>
      </c>
      <c r="X60" s="227">
        <v>10000</v>
      </c>
      <c r="Y60" s="227">
        <v>20000</v>
      </c>
    </row>
    <row r="61" spans="1:25" x14ac:dyDescent="0.25">
      <c r="A61" s="248"/>
      <c r="B61" s="427" t="s">
        <v>60</v>
      </c>
      <c r="C61" s="428" t="s">
        <v>177</v>
      </c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8"/>
      <c r="O61" s="428"/>
      <c r="P61" s="428"/>
      <c r="Q61" s="428"/>
      <c r="R61" s="428"/>
      <c r="S61" s="428"/>
      <c r="T61" s="428"/>
      <c r="U61" s="428"/>
      <c r="V61" s="428"/>
      <c r="W61" s="428"/>
      <c r="X61" s="243">
        <f>SUM(X13:X60)</f>
        <v>5038041</v>
      </c>
      <c r="Y61" s="243">
        <f>SUM(Y13:Y60)</f>
        <v>5131844</v>
      </c>
    </row>
    <row r="62" spans="1:25" x14ac:dyDescent="0.25">
      <c r="A62" s="248"/>
      <c r="B62" s="427"/>
      <c r="C62" s="429" t="s">
        <v>37</v>
      </c>
      <c r="D62" s="429"/>
      <c r="E62" s="429"/>
      <c r="F62" s="429"/>
      <c r="G62" s="429"/>
      <c r="H62" s="429"/>
      <c r="I62" s="429"/>
      <c r="J62" s="429"/>
      <c r="K62" s="429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244"/>
      <c r="Y62" s="244"/>
    </row>
    <row r="63" spans="1:25" x14ac:dyDescent="0.25"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</row>
    <row r="64" spans="1:25" x14ac:dyDescent="0.25">
      <c r="B64" s="101" t="s">
        <v>61</v>
      </c>
      <c r="C64" s="103" t="s">
        <v>64</v>
      </c>
      <c r="D64" s="99"/>
      <c r="E64" s="99"/>
      <c r="F64" s="157"/>
      <c r="G64" s="103"/>
      <c r="H64" s="103" t="s">
        <v>64</v>
      </c>
      <c r="I64" s="105"/>
      <c r="J64" s="99"/>
      <c r="K64" s="444"/>
      <c r="L64" s="105"/>
      <c r="M64" s="105"/>
      <c r="N64" s="105"/>
      <c r="O64" s="105"/>
      <c r="P64" s="445"/>
      <c r="Q64" s="446"/>
      <c r="R64" s="446"/>
      <c r="S64" s="446"/>
      <c r="T64" s="446"/>
      <c r="U64" s="105"/>
      <c r="V64" s="105"/>
      <c r="W64" s="447"/>
      <c r="X64" s="448"/>
      <c r="Y64" s="448"/>
    </row>
    <row r="65" spans="2:25" x14ac:dyDescent="0.25">
      <c r="B65" s="112" t="s">
        <v>68</v>
      </c>
      <c r="C65" s="114" t="s">
        <v>64</v>
      </c>
      <c r="D65" s="99"/>
      <c r="E65" s="99"/>
      <c r="F65" s="158"/>
      <c r="G65" s="114"/>
      <c r="H65" s="114" t="s">
        <v>64</v>
      </c>
      <c r="I65" s="105"/>
      <c r="J65" s="99"/>
      <c r="K65" s="444"/>
      <c r="L65" s="105"/>
      <c r="M65" s="105"/>
      <c r="N65" s="105"/>
      <c r="O65" s="105"/>
      <c r="P65" s="445"/>
      <c r="Q65" s="446"/>
      <c r="R65" s="446"/>
      <c r="S65" s="446"/>
      <c r="T65" s="446"/>
      <c r="U65" s="105"/>
      <c r="V65" s="105"/>
      <c r="W65" s="444"/>
      <c r="X65" s="448"/>
      <c r="Y65" s="448"/>
    </row>
    <row r="66" spans="2:25" x14ac:dyDescent="0.25"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</row>
    <row r="67" spans="2:25" x14ac:dyDescent="0.25">
      <c r="B67" s="99"/>
      <c r="C67" s="341" t="s">
        <v>178</v>
      </c>
      <c r="D67" s="342"/>
      <c r="E67" s="342"/>
      <c r="F67" s="342"/>
      <c r="G67" s="342"/>
      <c r="H67" s="342"/>
      <c r="I67" s="342"/>
      <c r="J67" s="342"/>
      <c r="K67" s="342"/>
      <c r="L67" s="342"/>
      <c r="M67" s="342"/>
      <c r="N67" s="342"/>
      <c r="O67" s="342"/>
      <c r="P67" s="342"/>
      <c r="Q67" s="342"/>
      <c r="R67" s="342"/>
      <c r="S67" s="342"/>
      <c r="T67" s="343"/>
      <c r="U67" s="99"/>
      <c r="V67" s="99"/>
      <c r="W67" s="99"/>
      <c r="X67" s="99"/>
      <c r="Y67" s="99"/>
    </row>
    <row r="68" spans="2:25" x14ac:dyDescent="0.25">
      <c r="B68" s="99"/>
      <c r="C68" s="344"/>
      <c r="D68" s="345"/>
      <c r="E68" s="345"/>
      <c r="F68" s="345"/>
      <c r="G68" s="345"/>
      <c r="H68" s="345"/>
      <c r="I68" s="345"/>
      <c r="J68" s="345"/>
      <c r="K68" s="345"/>
      <c r="L68" s="345"/>
      <c r="M68" s="345"/>
      <c r="N68" s="345"/>
      <c r="O68" s="345"/>
      <c r="P68" s="345"/>
      <c r="Q68" s="345"/>
      <c r="R68" s="345"/>
      <c r="S68" s="345"/>
      <c r="T68" s="346"/>
      <c r="U68" s="99"/>
      <c r="V68" s="99"/>
      <c r="W68" s="99"/>
      <c r="X68" s="99"/>
      <c r="Y68" s="99"/>
    </row>
    <row r="69" spans="2:25" x14ac:dyDescent="0.25">
      <c r="B69" s="99"/>
      <c r="C69" s="335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  <c r="P69" s="336"/>
      <c r="Q69" s="336"/>
      <c r="R69" s="336"/>
      <c r="S69" s="336"/>
      <c r="T69" s="337"/>
      <c r="U69" s="99"/>
      <c r="V69" s="99"/>
      <c r="W69" s="99"/>
      <c r="X69" s="99"/>
      <c r="Y69" s="99"/>
    </row>
    <row r="70" spans="2:25" x14ac:dyDescent="0.25"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</row>
    <row r="71" spans="2:25" x14ac:dyDescent="0.25">
      <c r="B71" s="121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</row>
    <row r="72" spans="2:25" x14ac:dyDescent="0.25">
      <c r="B72" s="122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</row>
    <row r="73" spans="2:25" x14ac:dyDescent="0.25"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</row>
  </sheetData>
  <mergeCells count="53">
    <mergeCell ref="B2:Y2"/>
    <mergeCell ref="B3:Y3"/>
    <mergeCell ref="B4:Y4"/>
    <mergeCell ref="A5:Y5"/>
    <mergeCell ref="A6:A8"/>
    <mergeCell ref="B6:C8"/>
    <mergeCell ref="D6:Y6"/>
    <mergeCell ref="D7:E7"/>
    <mergeCell ref="F7:I7"/>
    <mergeCell ref="J7:M7"/>
    <mergeCell ref="N7:Q7"/>
    <mergeCell ref="R7:U7"/>
    <mergeCell ref="V7:Y8"/>
    <mergeCell ref="D8:E8"/>
    <mergeCell ref="F8:G8"/>
    <mergeCell ref="H8:I8"/>
    <mergeCell ref="J8:K8"/>
    <mergeCell ref="L8:M8"/>
    <mergeCell ref="N8:O8"/>
    <mergeCell ref="P8:Q8"/>
    <mergeCell ref="R8:U8"/>
    <mergeCell ref="Y9:Y10"/>
    <mergeCell ref="B11:B12"/>
    <mergeCell ref="C11:C12"/>
    <mergeCell ref="O9:O10"/>
    <mergeCell ref="P9:P10"/>
    <mergeCell ref="Q9:Q10"/>
    <mergeCell ref="R9:R10"/>
    <mergeCell ref="S9:S10"/>
    <mergeCell ref="T9:T10"/>
    <mergeCell ref="I9:I10"/>
    <mergeCell ref="J9:J10"/>
    <mergeCell ref="K9:K10"/>
    <mergeCell ref="L9:L10"/>
    <mergeCell ref="M9:M10"/>
    <mergeCell ref="B9:B10"/>
    <mergeCell ref="C9:C10"/>
    <mergeCell ref="C69:T69"/>
    <mergeCell ref="U9:U10"/>
    <mergeCell ref="V9:V10"/>
    <mergeCell ref="W9:W10"/>
    <mergeCell ref="C68:T68"/>
    <mergeCell ref="G9:G10"/>
    <mergeCell ref="H9:H10"/>
    <mergeCell ref="D9:D10"/>
    <mergeCell ref="E9:E10"/>
    <mergeCell ref="F9:F10"/>
    <mergeCell ref="X9:X10"/>
    <mergeCell ref="B61:B62"/>
    <mergeCell ref="C61:W61"/>
    <mergeCell ref="C62:W62"/>
    <mergeCell ref="C67:T67"/>
    <mergeCell ref="N9:N10"/>
  </mergeCells>
  <printOptions horizontalCentered="1"/>
  <pageMargins left="0.11811023622047245" right="0.11811023622047245" top="0.35433070866141736" bottom="0.35433070866141736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5"/>
  <sheetViews>
    <sheetView topLeftCell="I111" workbookViewId="0">
      <selection activeCell="E123" sqref="E123:Y123"/>
    </sheetView>
  </sheetViews>
  <sheetFormatPr baseColWidth="10" defaultRowHeight="15" x14ac:dyDescent="0.25"/>
  <cols>
    <col min="1" max="1" width="6.85546875" customWidth="1"/>
    <col min="2" max="2" width="25.28515625" customWidth="1"/>
    <col min="3" max="3" width="22.7109375" customWidth="1"/>
    <col min="4" max="4" width="22" customWidth="1"/>
    <col min="5" max="5" width="8.5703125" customWidth="1"/>
    <col min="6" max="11" width="7" customWidth="1"/>
    <col min="12" max="22" width="7.7109375" customWidth="1"/>
    <col min="23" max="23" width="9" customWidth="1"/>
    <col min="24" max="24" width="7.7109375" customWidth="1"/>
    <col min="25" max="25" width="10.7109375" customWidth="1"/>
    <col min="26" max="26" width="12.42578125" customWidth="1"/>
    <col min="27" max="27" width="11.42578125" customWidth="1"/>
    <col min="28" max="28" width="14.140625" bestFit="1" customWidth="1"/>
  </cols>
  <sheetData>
    <row r="1" spans="1:27" x14ac:dyDescent="0.25">
      <c r="C1" s="329" t="s">
        <v>0</v>
      </c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</row>
    <row r="2" spans="1:27" x14ac:dyDescent="0.25">
      <c r="C2" s="329" t="s">
        <v>76</v>
      </c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</row>
    <row r="3" spans="1:27" x14ac:dyDescent="0.25">
      <c r="B3" s="61" t="s">
        <v>77</v>
      </c>
      <c r="C3" s="329" t="s">
        <v>78</v>
      </c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</row>
    <row r="4" spans="1:27" x14ac:dyDescent="0.25">
      <c r="B4" s="61" t="s">
        <v>79</v>
      </c>
      <c r="C4" s="62"/>
      <c r="D4" s="63"/>
      <c r="E4" s="62"/>
      <c r="F4" s="64"/>
      <c r="G4" s="65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</row>
    <row r="5" spans="1:27" x14ac:dyDescent="0.25">
      <c r="A5" s="330" t="s">
        <v>80</v>
      </c>
      <c r="B5" s="330" t="s">
        <v>81</v>
      </c>
      <c r="C5" s="331" t="s">
        <v>82</v>
      </c>
      <c r="D5" s="331"/>
      <c r="E5" s="331"/>
      <c r="F5" s="332" t="s">
        <v>83</v>
      </c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</row>
    <row r="6" spans="1:27" x14ac:dyDescent="0.25">
      <c r="A6" s="330"/>
      <c r="B6" s="330"/>
      <c r="C6" s="331"/>
      <c r="D6" s="331"/>
      <c r="E6" s="331"/>
      <c r="F6" s="332" t="s">
        <v>6</v>
      </c>
      <c r="G6" s="332"/>
      <c r="H6" s="332" t="s">
        <v>7</v>
      </c>
      <c r="I6" s="332"/>
      <c r="J6" s="332"/>
      <c r="K6" s="332"/>
      <c r="L6" s="332" t="s">
        <v>8</v>
      </c>
      <c r="M6" s="332"/>
      <c r="N6" s="332"/>
      <c r="O6" s="332"/>
      <c r="P6" s="332" t="s">
        <v>9</v>
      </c>
      <c r="Q6" s="332"/>
      <c r="R6" s="332"/>
      <c r="S6" s="332"/>
      <c r="T6" s="332" t="s">
        <v>10</v>
      </c>
      <c r="U6" s="332"/>
      <c r="V6" s="332"/>
      <c r="W6" s="332"/>
      <c r="X6" s="332" t="s">
        <v>11</v>
      </c>
      <c r="Y6" s="332"/>
      <c r="Z6" s="332"/>
      <c r="AA6" s="332"/>
    </row>
    <row r="7" spans="1:27" ht="24.75" customHeight="1" x14ac:dyDescent="0.25">
      <c r="A7" s="330"/>
      <c r="B7" s="330"/>
      <c r="C7" s="331"/>
      <c r="D7" s="331"/>
      <c r="E7" s="331"/>
      <c r="F7" s="331" t="s">
        <v>12</v>
      </c>
      <c r="G7" s="331"/>
      <c r="H7" s="331" t="s">
        <v>14</v>
      </c>
      <c r="I7" s="331"/>
      <c r="J7" s="331" t="s">
        <v>84</v>
      </c>
      <c r="K7" s="331"/>
      <c r="L7" s="331" t="s">
        <v>85</v>
      </c>
      <c r="M7" s="331"/>
      <c r="N7" s="331" t="s">
        <v>17</v>
      </c>
      <c r="O7" s="331"/>
      <c r="P7" s="331" t="s">
        <v>86</v>
      </c>
      <c r="Q7" s="331"/>
      <c r="R7" s="331" t="s">
        <v>19</v>
      </c>
      <c r="S7" s="331"/>
      <c r="T7" s="331" t="s">
        <v>87</v>
      </c>
      <c r="U7" s="331"/>
      <c r="V7" s="331"/>
      <c r="W7" s="331"/>
      <c r="X7" s="332"/>
      <c r="Y7" s="332"/>
      <c r="Z7" s="332"/>
      <c r="AA7" s="332"/>
    </row>
    <row r="8" spans="1:27" x14ac:dyDescent="0.25">
      <c r="A8" s="66"/>
      <c r="B8" s="67"/>
      <c r="C8" s="333" t="s">
        <v>22</v>
      </c>
      <c r="D8" s="333"/>
      <c r="E8" s="333" t="s">
        <v>23</v>
      </c>
      <c r="F8" s="333" t="s">
        <v>26</v>
      </c>
      <c r="G8" s="333" t="s">
        <v>27</v>
      </c>
      <c r="H8" s="333" t="s">
        <v>26</v>
      </c>
      <c r="I8" s="333" t="s">
        <v>27</v>
      </c>
      <c r="J8" s="333" t="s">
        <v>26</v>
      </c>
      <c r="K8" s="333" t="s">
        <v>27</v>
      </c>
      <c r="L8" s="333" t="s">
        <v>26</v>
      </c>
      <c r="M8" s="333" t="s">
        <v>27</v>
      </c>
      <c r="N8" s="333" t="s">
        <v>26</v>
      </c>
      <c r="O8" s="333" t="s">
        <v>27</v>
      </c>
      <c r="P8" s="333" t="s">
        <v>26</v>
      </c>
      <c r="Q8" s="333" t="s">
        <v>27</v>
      </c>
      <c r="R8" s="333" t="s">
        <v>26</v>
      </c>
      <c r="S8" s="333" t="s">
        <v>27</v>
      </c>
      <c r="T8" s="333" t="s">
        <v>26</v>
      </c>
      <c r="U8" s="333" t="s">
        <v>27</v>
      </c>
      <c r="V8" s="333" t="s">
        <v>26</v>
      </c>
      <c r="W8" s="333" t="s">
        <v>27</v>
      </c>
      <c r="X8" s="333" t="s">
        <v>28</v>
      </c>
      <c r="Y8" s="333" t="s">
        <v>29</v>
      </c>
      <c r="Z8" s="333" t="s">
        <v>30</v>
      </c>
      <c r="AA8" s="333" t="s">
        <v>88</v>
      </c>
    </row>
    <row r="9" spans="1:27" ht="24" customHeight="1" x14ac:dyDescent="0.25">
      <c r="A9" s="23"/>
      <c r="B9" s="68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</row>
    <row r="10" spans="1:27" x14ac:dyDescent="0.25">
      <c r="A10" s="23"/>
      <c r="B10" s="68"/>
      <c r="C10" s="334" t="s">
        <v>89</v>
      </c>
      <c r="D10" s="334"/>
      <c r="E10" s="334" t="s">
        <v>33</v>
      </c>
      <c r="F10" s="69" t="s">
        <v>36</v>
      </c>
      <c r="G10" s="69" t="s">
        <v>36</v>
      </c>
      <c r="H10" s="69" t="s">
        <v>36</v>
      </c>
      <c r="I10" s="69" t="s">
        <v>36</v>
      </c>
      <c r="J10" s="69" t="s">
        <v>36</v>
      </c>
      <c r="K10" s="69" t="s">
        <v>36</v>
      </c>
      <c r="L10" s="69" t="s">
        <v>36</v>
      </c>
      <c r="M10" s="69" t="s">
        <v>36</v>
      </c>
      <c r="N10" s="69" t="s">
        <v>36</v>
      </c>
      <c r="O10" s="69" t="s">
        <v>36</v>
      </c>
      <c r="P10" s="69" t="s">
        <v>36</v>
      </c>
      <c r="Q10" s="69" t="s">
        <v>36</v>
      </c>
      <c r="R10" s="69" t="s">
        <v>36</v>
      </c>
      <c r="S10" s="69" t="s">
        <v>36</v>
      </c>
      <c r="T10" s="69" t="s">
        <v>36</v>
      </c>
      <c r="U10" s="69" t="s">
        <v>36</v>
      </c>
      <c r="V10" s="69" t="s">
        <v>36</v>
      </c>
      <c r="W10" s="69" t="s">
        <v>36</v>
      </c>
      <c r="X10" s="69" t="s">
        <v>36</v>
      </c>
      <c r="Y10" s="69" t="s">
        <v>36</v>
      </c>
      <c r="Z10" s="69" t="s">
        <v>36</v>
      </c>
      <c r="AA10" s="69" t="s">
        <v>36</v>
      </c>
    </row>
    <row r="11" spans="1:27" ht="20.25" customHeight="1" x14ac:dyDescent="0.25">
      <c r="A11" s="70"/>
      <c r="B11" s="71"/>
      <c r="C11" s="334"/>
      <c r="D11" s="334"/>
      <c r="E11" s="334"/>
      <c r="F11" s="72" t="s">
        <v>37</v>
      </c>
      <c r="G11" s="72" t="s">
        <v>37</v>
      </c>
      <c r="H11" s="72" t="s">
        <v>37</v>
      </c>
      <c r="I11" s="72" t="s">
        <v>37</v>
      </c>
      <c r="J11" s="72" t="s">
        <v>37</v>
      </c>
      <c r="K11" s="72" t="s">
        <v>37</v>
      </c>
      <c r="L11" s="72" t="s">
        <v>37</v>
      </c>
      <c r="M11" s="72" t="s">
        <v>37</v>
      </c>
      <c r="N11" s="72" t="s">
        <v>37</v>
      </c>
      <c r="O11" s="72" t="s">
        <v>37</v>
      </c>
      <c r="P11" s="72" t="s">
        <v>37</v>
      </c>
      <c r="Q11" s="72" t="s">
        <v>37</v>
      </c>
      <c r="R11" s="72" t="s">
        <v>37</v>
      </c>
      <c r="S11" s="72" t="s">
        <v>37</v>
      </c>
      <c r="T11" s="72" t="s">
        <v>37</v>
      </c>
      <c r="U11" s="72" t="s">
        <v>37</v>
      </c>
      <c r="V11" s="72" t="s">
        <v>37</v>
      </c>
      <c r="W11" s="72" t="s">
        <v>37</v>
      </c>
      <c r="X11" s="72" t="s">
        <v>37</v>
      </c>
      <c r="Y11" s="72" t="s">
        <v>37</v>
      </c>
      <c r="Z11" s="72" t="s">
        <v>37</v>
      </c>
      <c r="AA11" s="72" t="s">
        <v>37</v>
      </c>
    </row>
    <row r="12" spans="1:27" ht="26.25" customHeight="1" x14ac:dyDescent="0.25">
      <c r="A12" s="24">
        <v>23100</v>
      </c>
      <c r="B12" s="73" t="s">
        <v>90</v>
      </c>
      <c r="C12" s="84"/>
      <c r="D12" s="74" t="s">
        <v>91</v>
      </c>
      <c r="E12" s="74" t="s">
        <v>40</v>
      </c>
      <c r="F12" s="75"/>
      <c r="G12" s="75"/>
      <c r="H12" s="75"/>
      <c r="I12" s="75"/>
      <c r="J12" s="75"/>
      <c r="K12" s="75"/>
      <c r="L12" s="86" t="s">
        <v>92</v>
      </c>
      <c r="M12" s="86" t="s">
        <v>92</v>
      </c>
      <c r="N12" s="86"/>
      <c r="O12" s="86"/>
      <c r="P12" s="86" t="s">
        <v>93</v>
      </c>
      <c r="Q12" s="86" t="s">
        <v>93</v>
      </c>
      <c r="R12" s="87"/>
      <c r="S12" s="87"/>
      <c r="T12" s="86" t="s">
        <v>94</v>
      </c>
      <c r="U12" s="86" t="s">
        <v>94</v>
      </c>
      <c r="V12" s="75"/>
      <c r="W12" s="75"/>
      <c r="X12" s="74"/>
      <c r="Y12" s="74" t="s">
        <v>95</v>
      </c>
      <c r="Z12" s="76">
        <v>12500</v>
      </c>
      <c r="AA12" s="76"/>
    </row>
    <row r="13" spans="1:27" ht="26.25" customHeight="1" x14ac:dyDescent="0.25">
      <c r="A13" s="24">
        <v>23100</v>
      </c>
      <c r="B13" s="73" t="s">
        <v>90</v>
      </c>
      <c r="C13" s="84"/>
      <c r="D13" s="74" t="s">
        <v>91</v>
      </c>
      <c r="E13" s="74" t="s">
        <v>40</v>
      </c>
      <c r="F13" s="75"/>
      <c r="G13" s="75"/>
      <c r="H13" s="75"/>
      <c r="I13" s="75"/>
      <c r="J13" s="75"/>
      <c r="K13" s="75"/>
      <c r="L13" s="86" t="s">
        <v>96</v>
      </c>
      <c r="M13" s="86" t="s">
        <v>96</v>
      </c>
      <c r="N13" s="86"/>
      <c r="O13" s="86"/>
      <c r="P13" s="86" t="s">
        <v>97</v>
      </c>
      <c r="Q13" s="86" t="s">
        <v>97</v>
      </c>
      <c r="R13" s="87"/>
      <c r="S13" s="87"/>
      <c r="T13" s="86" t="s">
        <v>98</v>
      </c>
      <c r="U13" s="86" t="s">
        <v>98</v>
      </c>
      <c r="V13" s="75"/>
      <c r="W13" s="75"/>
      <c r="X13" s="74"/>
      <c r="Y13" s="74" t="s">
        <v>99</v>
      </c>
      <c r="Z13" s="76">
        <v>12500</v>
      </c>
      <c r="AA13" s="76"/>
    </row>
    <row r="14" spans="1:27" ht="26.25" customHeight="1" x14ac:dyDescent="0.25">
      <c r="A14" s="24">
        <v>23100</v>
      </c>
      <c r="B14" s="73" t="s">
        <v>90</v>
      </c>
      <c r="C14" s="84"/>
      <c r="D14" s="74" t="s">
        <v>91</v>
      </c>
      <c r="E14" s="74" t="s">
        <v>40</v>
      </c>
      <c r="F14" s="75"/>
      <c r="G14" s="75"/>
      <c r="H14" s="75"/>
      <c r="I14" s="75"/>
      <c r="J14" s="75"/>
      <c r="K14" s="75"/>
      <c r="L14" s="86" t="s">
        <v>100</v>
      </c>
      <c r="M14" s="86" t="s">
        <v>100</v>
      </c>
      <c r="N14" s="86"/>
      <c r="O14" s="86"/>
      <c r="P14" s="86" t="s">
        <v>101</v>
      </c>
      <c r="Q14" s="86" t="s">
        <v>101</v>
      </c>
      <c r="R14" s="87"/>
      <c r="S14" s="87"/>
      <c r="T14" s="86" t="s">
        <v>102</v>
      </c>
      <c r="U14" s="86" t="s">
        <v>102</v>
      </c>
      <c r="V14" s="75"/>
      <c r="W14" s="75"/>
      <c r="X14" s="74"/>
      <c r="Y14" s="74" t="s">
        <v>103</v>
      </c>
      <c r="Z14" s="76">
        <v>12500</v>
      </c>
      <c r="AA14" s="76"/>
    </row>
    <row r="15" spans="1:27" ht="26.25" customHeight="1" x14ac:dyDescent="0.25">
      <c r="A15" s="24">
        <v>23100</v>
      </c>
      <c r="B15" s="73" t="s">
        <v>90</v>
      </c>
      <c r="C15" s="84"/>
      <c r="D15" s="74" t="s">
        <v>91</v>
      </c>
      <c r="E15" s="74" t="s">
        <v>40</v>
      </c>
      <c r="F15" s="75"/>
      <c r="G15" s="75"/>
      <c r="H15" s="75"/>
      <c r="I15" s="75"/>
      <c r="J15" s="75"/>
      <c r="K15" s="75"/>
      <c r="L15" s="86" t="s">
        <v>104</v>
      </c>
      <c r="M15" s="86" t="s">
        <v>104</v>
      </c>
      <c r="N15" s="86"/>
      <c r="O15" s="86"/>
      <c r="P15" s="86" t="s">
        <v>105</v>
      </c>
      <c r="Q15" s="86" t="s">
        <v>105</v>
      </c>
      <c r="R15" s="87"/>
      <c r="S15" s="87"/>
      <c r="T15" s="86" t="s">
        <v>106</v>
      </c>
      <c r="U15" s="86" t="s">
        <v>106</v>
      </c>
      <c r="V15" s="75"/>
      <c r="W15" s="75"/>
      <c r="X15" s="74"/>
      <c r="Y15" s="74" t="s">
        <v>107</v>
      </c>
      <c r="Z15" s="76">
        <v>12500</v>
      </c>
      <c r="AA15" s="76">
        <f>+Z15+Z14+Z13+Z12</f>
        <v>50000</v>
      </c>
    </row>
    <row r="16" spans="1:27" ht="39.75" customHeight="1" x14ac:dyDescent="0.25">
      <c r="A16" s="24">
        <v>23200</v>
      </c>
      <c r="B16" s="73" t="s">
        <v>108</v>
      </c>
      <c r="C16" s="84" t="s">
        <v>109</v>
      </c>
      <c r="D16" s="74" t="s">
        <v>91</v>
      </c>
      <c r="E16" s="74" t="s">
        <v>43</v>
      </c>
      <c r="F16" s="75"/>
      <c r="G16" s="75"/>
      <c r="H16" s="75"/>
      <c r="I16" s="75"/>
      <c r="J16" s="75"/>
      <c r="K16" s="75"/>
      <c r="L16" s="86" t="s">
        <v>92</v>
      </c>
      <c r="M16" s="86" t="s">
        <v>92</v>
      </c>
      <c r="N16" s="86"/>
      <c r="O16" s="86"/>
      <c r="P16" s="86" t="s">
        <v>93</v>
      </c>
      <c r="Q16" s="86" t="s">
        <v>93</v>
      </c>
      <c r="R16" s="87"/>
      <c r="S16" s="87"/>
      <c r="T16" s="86" t="s">
        <v>94</v>
      </c>
      <c r="U16" s="86" t="s">
        <v>94</v>
      </c>
      <c r="V16" s="75"/>
      <c r="W16" s="75"/>
      <c r="X16" s="74"/>
      <c r="Y16" s="74" t="s">
        <v>95</v>
      </c>
      <c r="Z16" s="76">
        <v>116250</v>
      </c>
      <c r="AA16" s="76"/>
    </row>
    <row r="17" spans="1:29" ht="39.75" customHeight="1" x14ac:dyDescent="0.25">
      <c r="A17" s="24">
        <v>23200</v>
      </c>
      <c r="B17" s="73" t="s">
        <v>108</v>
      </c>
      <c r="C17" s="84" t="s">
        <v>109</v>
      </c>
      <c r="D17" s="74" t="s">
        <v>91</v>
      </c>
      <c r="E17" s="74" t="s">
        <v>43</v>
      </c>
      <c r="F17" s="75"/>
      <c r="G17" s="75"/>
      <c r="H17" s="75"/>
      <c r="I17" s="75"/>
      <c r="J17" s="75"/>
      <c r="K17" s="75"/>
      <c r="L17" s="86" t="s">
        <v>96</v>
      </c>
      <c r="M17" s="86" t="s">
        <v>96</v>
      </c>
      <c r="N17" s="86"/>
      <c r="O17" s="86"/>
      <c r="P17" s="86" t="s">
        <v>97</v>
      </c>
      <c r="Q17" s="86" t="s">
        <v>97</v>
      </c>
      <c r="R17" s="87"/>
      <c r="S17" s="87"/>
      <c r="T17" s="86" t="s">
        <v>98</v>
      </c>
      <c r="U17" s="86" t="s">
        <v>98</v>
      </c>
      <c r="V17" s="75"/>
      <c r="W17" s="75"/>
      <c r="X17" s="74"/>
      <c r="Y17" s="74" t="s">
        <v>99</v>
      </c>
      <c r="Z17" s="76">
        <v>106250</v>
      </c>
      <c r="AA17" s="76"/>
    </row>
    <row r="18" spans="1:29" ht="39.75" customHeight="1" x14ac:dyDescent="0.25">
      <c r="A18" s="24">
        <v>23200</v>
      </c>
      <c r="B18" s="73" t="s">
        <v>108</v>
      </c>
      <c r="C18" s="84" t="s">
        <v>109</v>
      </c>
      <c r="D18" s="74" t="s">
        <v>91</v>
      </c>
      <c r="E18" s="74" t="s">
        <v>43</v>
      </c>
      <c r="F18" s="75"/>
      <c r="G18" s="75"/>
      <c r="H18" s="75"/>
      <c r="I18" s="75"/>
      <c r="J18" s="75"/>
      <c r="K18" s="75"/>
      <c r="L18" s="86" t="s">
        <v>100</v>
      </c>
      <c r="M18" s="86" t="s">
        <v>100</v>
      </c>
      <c r="N18" s="86"/>
      <c r="O18" s="86"/>
      <c r="P18" s="86" t="s">
        <v>101</v>
      </c>
      <c r="Q18" s="86" t="s">
        <v>101</v>
      </c>
      <c r="R18" s="87"/>
      <c r="S18" s="87"/>
      <c r="T18" s="86" t="s">
        <v>102</v>
      </c>
      <c r="U18" s="86" t="s">
        <v>102</v>
      </c>
      <c r="V18" s="75"/>
      <c r="W18" s="75"/>
      <c r="X18" s="74"/>
      <c r="Y18" s="74" t="s">
        <v>103</v>
      </c>
      <c r="Z18" s="76">
        <v>106250</v>
      </c>
      <c r="AA18" s="76"/>
    </row>
    <row r="19" spans="1:29" ht="39.75" customHeight="1" x14ac:dyDescent="0.25">
      <c r="A19" s="24">
        <v>23200</v>
      </c>
      <c r="B19" s="73" t="s">
        <v>108</v>
      </c>
      <c r="C19" s="84" t="s">
        <v>109</v>
      </c>
      <c r="D19" s="74" t="s">
        <v>91</v>
      </c>
      <c r="E19" s="74" t="s">
        <v>43</v>
      </c>
      <c r="F19" s="75"/>
      <c r="G19" s="75"/>
      <c r="H19" s="75"/>
      <c r="I19" s="75"/>
      <c r="J19" s="75"/>
      <c r="K19" s="75"/>
      <c r="L19" s="87" t="s">
        <v>104</v>
      </c>
      <c r="M19" s="87" t="s">
        <v>104</v>
      </c>
      <c r="N19" s="87"/>
      <c r="O19" s="87"/>
      <c r="P19" s="87" t="s">
        <v>105</v>
      </c>
      <c r="Q19" s="87" t="s">
        <v>105</v>
      </c>
      <c r="R19" s="87"/>
      <c r="S19" s="87"/>
      <c r="T19" s="86" t="s">
        <v>106</v>
      </c>
      <c r="U19" s="86" t="s">
        <v>106</v>
      </c>
      <c r="V19" s="75"/>
      <c r="W19" s="75"/>
      <c r="X19" s="74"/>
      <c r="Y19" s="74" t="s">
        <v>107</v>
      </c>
      <c r="Z19" s="76">
        <v>100250</v>
      </c>
      <c r="AA19" s="76">
        <f>+Z19+Z18+Z17+Z16</f>
        <v>429000</v>
      </c>
      <c r="AB19" s="88"/>
      <c r="AC19" s="77"/>
    </row>
    <row r="20" spans="1:29" ht="36.75" customHeight="1" x14ac:dyDescent="0.25">
      <c r="A20" s="24">
        <v>23360</v>
      </c>
      <c r="B20" s="73" t="s">
        <v>110</v>
      </c>
      <c r="C20" s="84" t="s">
        <v>111</v>
      </c>
      <c r="D20" s="74" t="s">
        <v>91</v>
      </c>
      <c r="E20" s="74" t="s">
        <v>40</v>
      </c>
      <c r="F20" s="75"/>
      <c r="G20" s="75"/>
      <c r="H20" s="75"/>
      <c r="I20" s="75"/>
      <c r="J20" s="75"/>
      <c r="K20" s="75"/>
      <c r="L20" s="86" t="s">
        <v>92</v>
      </c>
      <c r="M20" s="86" t="s">
        <v>92</v>
      </c>
      <c r="N20" s="86"/>
      <c r="O20" s="86"/>
      <c r="P20" s="86" t="s">
        <v>93</v>
      </c>
      <c r="Q20" s="86" t="s">
        <v>93</v>
      </c>
      <c r="R20" s="87"/>
      <c r="S20" s="87"/>
      <c r="T20" s="86" t="s">
        <v>94</v>
      </c>
      <c r="U20" s="86" t="s">
        <v>94</v>
      </c>
      <c r="V20" s="75"/>
      <c r="W20" s="75"/>
      <c r="X20" s="74"/>
      <c r="Y20" s="74" t="s">
        <v>95</v>
      </c>
      <c r="Z20" s="76">
        <v>10000</v>
      </c>
      <c r="AA20" s="76"/>
    </row>
    <row r="21" spans="1:29" ht="36.75" customHeight="1" x14ac:dyDescent="0.25">
      <c r="A21" s="24">
        <v>23360</v>
      </c>
      <c r="B21" s="73" t="s">
        <v>110</v>
      </c>
      <c r="C21" s="84" t="s">
        <v>111</v>
      </c>
      <c r="D21" s="74" t="s">
        <v>91</v>
      </c>
      <c r="E21" s="74" t="s">
        <v>40</v>
      </c>
      <c r="F21" s="75"/>
      <c r="G21" s="75"/>
      <c r="H21" s="75"/>
      <c r="I21" s="75"/>
      <c r="J21" s="75"/>
      <c r="K21" s="75"/>
      <c r="L21" s="86" t="s">
        <v>96</v>
      </c>
      <c r="M21" s="86" t="s">
        <v>96</v>
      </c>
      <c r="N21" s="86"/>
      <c r="O21" s="86"/>
      <c r="P21" s="86" t="s">
        <v>97</v>
      </c>
      <c r="Q21" s="86" t="s">
        <v>97</v>
      </c>
      <c r="R21" s="87"/>
      <c r="S21" s="87"/>
      <c r="T21" s="86" t="s">
        <v>98</v>
      </c>
      <c r="U21" s="86" t="s">
        <v>98</v>
      </c>
      <c r="V21" s="75"/>
      <c r="W21" s="75"/>
      <c r="X21" s="74"/>
      <c r="Y21" s="74" t="s">
        <v>99</v>
      </c>
      <c r="Z21" s="76">
        <v>10000</v>
      </c>
      <c r="AA21" s="76"/>
    </row>
    <row r="22" spans="1:29" ht="36.75" customHeight="1" x14ac:dyDescent="0.25">
      <c r="A22" s="24">
        <v>23360</v>
      </c>
      <c r="B22" s="73" t="s">
        <v>110</v>
      </c>
      <c r="C22" s="84" t="s">
        <v>111</v>
      </c>
      <c r="D22" s="74" t="s">
        <v>91</v>
      </c>
      <c r="E22" s="74" t="s">
        <v>40</v>
      </c>
      <c r="F22" s="75"/>
      <c r="G22" s="75"/>
      <c r="H22" s="75"/>
      <c r="I22" s="75"/>
      <c r="J22" s="75"/>
      <c r="K22" s="75"/>
      <c r="L22" s="86" t="s">
        <v>100</v>
      </c>
      <c r="M22" s="86" t="s">
        <v>100</v>
      </c>
      <c r="N22" s="86"/>
      <c r="O22" s="86"/>
      <c r="P22" s="86" t="s">
        <v>101</v>
      </c>
      <c r="Q22" s="86" t="s">
        <v>101</v>
      </c>
      <c r="R22" s="87"/>
      <c r="S22" s="87"/>
      <c r="T22" s="86" t="s">
        <v>102</v>
      </c>
      <c r="U22" s="86" t="s">
        <v>102</v>
      </c>
      <c r="V22" s="75"/>
      <c r="W22" s="75"/>
      <c r="X22" s="74"/>
      <c r="Y22" s="74" t="s">
        <v>103</v>
      </c>
      <c r="Z22" s="76">
        <v>10000</v>
      </c>
      <c r="AA22" s="76"/>
    </row>
    <row r="23" spans="1:29" ht="36.75" customHeight="1" x14ac:dyDescent="0.25">
      <c r="A23" s="24">
        <v>23360</v>
      </c>
      <c r="B23" s="73" t="s">
        <v>110</v>
      </c>
      <c r="C23" s="84" t="s">
        <v>111</v>
      </c>
      <c r="D23" s="74" t="s">
        <v>91</v>
      </c>
      <c r="E23" s="74" t="s">
        <v>40</v>
      </c>
      <c r="F23" s="75"/>
      <c r="G23" s="75"/>
      <c r="H23" s="75"/>
      <c r="I23" s="75"/>
      <c r="J23" s="75"/>
      <c r="K23" s="75"/>
      <c r="L23" s="87" t="s">
        <v>104</v>
      </c>
      <c r="M23" s="87" t="s">
        <v>104</v>
      </c>
      <c r="N23" s="87"/>
      <c r="O23" s="87"/>
      <c r="P23" s="87" t="s">
        <v>105</v>
      </c>
      <c r="Q23" s="87" t="s">
        <v>105</v>
      </c>
      <c r="R23" s="87"/>
      <c r="S23" s="87"/>
      <c r="T23" s="86" t="s">
        <v>106</v>
      </c>
      <c r="U23" s="86" t="s">
        <v>106</v>
      </c>
      <c r="V23" s="75"/>
      <c r="W23" s="75"/>
      <c r="X23" s="74"/>
      <c r="Y23" s="74" t="s">
        <v>107</v>
      </c>
      <c r="Z23" s="76">
        <v>10000</v>
      </c>
      <c r="AA23" s="76">
        <v>40000</v>
      </c>
    </row>
    <row r="24" spans="1:29" ht="21" customHeight="1" x14ac:dyDescent="0.25">
      <c r="A24" s="24">
        <v>23500</v>
      </c>
      <c r="B24" s="73" t="s">
        <v>112</v>
      </c>
      <c r="C24" s="84"/>
      <c r="D24" s="74"/>
      <c r="E24" s="74" t="s">
        <v>40</v>
      </c>
      <c r="F24" s="75"/>
      <c r="G24" s="75"/>
      <c r="H24" s="75"/>
      <c r="I24" s="75"/>
      <c r="J24" s="75"/>
      <c r="K24" s="75"/>
      <c r="L24" s="87" t="s">
        <v>92</v>
      </c>
      <c r="M24" s="87" t="s">
        <v>92</v>
      </c>
      <c r="N24" s="87"/>
      <c r="O24" s="87"/>
      <c r="P24" s="87"/>
      <c r="Q24" s="87"/>
      <c r="R24" s="87"/>
      <c r="S24" s="87"/>
      <c r="T24" s="86" t="s">
        <v>98</v>
      </c>
      <c r="U24" s="86" t="s">
        <v>98</v>
      </c>
      <c r="V24" s="75"/>
      <c r="W24" s="75"/>
      <c r="X24" s="74"/>
      <c r="Y24" s="74" t="s">
        <v>113</v>
      </c>
      <c r="Z24" s="76">
        <v>15000</v>
      </c>
      <c r="AA24" s="76"/>
    </row>
    <row r="25" spans="1:29" x14ac:dyDescent="0.25">
      <c r="A25" s="24">
        <v>23500</v>
      </c>
      <c r="B25" s="73" t="s">
        <v>112</v>
      </c>
      <c r="C25" s="84"/>
      <c r="D25" s="74"/>
      <c r="E25" s="74" t="s">
        <v>40</v>
      </c>
      <c r="F25" s="75"/>
      <c r="G25" s="75"/>
      <c r="H25" s="75"/>
      <c r="I25" s="75"/>
      <c r="J25" s="75"/>
      <c r="K25" s="75"/>
      <c r="L25" s="87" t="s">
        <v>100</v>
      </c>
      <c r="M25" s="87" t="s">
        <v>100</v>
      </c>
      <c r="N25" s="87"/>
      <c r="O25" s="87"/>
      <c r="P25" s="87"/>
      <c r="Q25" s="87"/>
      <c r="R25" s="87"/>
      <c r="S25" s="87"/>
      <c r="T25" s="86" t="s">
        <v>106</v>
      </c>
      <c r="U25" s="86" t="s">
        <v>106</v>
      </c>
      <c r="V25" s="75"/>
      <c r="W25" s="75"/>
      <c r="X25" s="74"/>
      <c r="Y25" s="74" t="s">
        <v>114</v>
      </c>
      <c r="Z25" s="76">
        <v>15000</v>
      </c>
      <c r="AA25" s="76">
        <f>+Z25+Z24</f>
        <v>30000</v>
      </c>
    </row>
    <row r="26" spans="1:29" x14ac:dyDescent="0.25">
      <c r="A26" s="24">
        <v>25100</v>
      </c>
      <c r="B26" s="73" t="s">
        <v>115</v>
      </c>
      <c r="C26" s="74" t="s">
        <v>116</v>
      </c>
      <c r="D26" s="74"/>
      <c r="E26" s="74" t="s">
        <v>40</v>
      </c>
      <c r="F26" s="75"/>
      <c r="G26" s="75"/>
      <c r="H26" s="75"/>
      <c r="I26" s="75"/>
      <c r="J26" s="75"/>
      <c r="K26" s="75"/>
      <c r="L26" s="86" t="s">
        <v>92</v>
      </c>
      <c r="M26" s="86" t="s">
        <v>92</v>
      </c>
      <c r="N26" s="86"/>
      <c r="O26" s="86"/>
      <c r="P26" s="86" t="s">
        <v>93</v>
      </c>
      <c r="Q26" s="86" t="s">
        <v>93</v>
      </c>
      <c r="R26" s="87"/>
      <c r="S26" s="87"/>
      <c r="T26" s="86" t="s">
        <v>94</v>
      </c>
      <c r="U26" s="86" t="s">
        <v>94</v>
      </c>
      <c r="V26" s="75"/>
      <c r="W26" s="75"/>
      <c r="X26" s="74"/>
      <c r="Y26" s="74" t="s">
        <v>95</v>
      </c>
      <c r="Z26" s="76">
        <v>5000</v>
      </c>
      <c r="AA26" s="76"/>
    </row>
    <row r="27" spans="1:29" ht="22.5" x14ac:dyDescent="0.25">
      <c r="A27" s="24">
        <v>25100</v>
      </c>
      <c r="B27" s="73" t="s">
        <v>115</v>
      </c>
      <c r="C27" s="74" t="s">
        <v>116</v>
      </c>
      <c r="D27" s="74"/>
      <c r="E27" s="74" t="s">
        <v>40</v>
      </c>
      <c r="F27" s="75"/>
      <c r="G27" s="75"/>
      <c r="H27" s="75"/>
      <c r="I27" s="75"/>
      <c r="J27" s="75"/>
      <c r="K27" s="75"/>
      <c r="L27" s="86" t="s">
        <v>96</v>
      </c>
      <c r="M27" s="86" t="s">
        <v>96</v>
      </c>
      <c r="N27" s="86"/>
      <c r="O27" s="86"/>
      <c r="P27" s="86" t="s">
        <v>97</v>
      </c>
      <c r="Q27" s="86" t="s">
        <v>97</v>
      </c>
      <c r="R27" s="87"/>
      <c r="S27" s="87"/>
      <c r="T27" s="86" t="s">
        <v>98</v>
      </c>
      <c r="U27" s="86" t="s">
        <v>98</v>
      </c>
      <c r="V27" s="75"/>
      <c r="W27" s="75"/>
      <c r="X27" s="74"/>
      <c r="Y27" s="74" t="s">
        <v>99</v>
      </c>
      <c r="Z27" s="76">
        <v>5000</v>
      </c>
      <c r="AA27" s="76"/>
    </row>
    <row r="28" spans="1:29" x14ac:dyDescent="0.25">
      <c r="A28" s="24">
        <v>25100</v>
      </c>
      <c r="B28" s="73" t="s">
        <v>115</v>
      </c>
      <c r="C28" s="74" t="s">
        <v>116</v>
      </c>
      <c r="D28" s="74"/>
      <c r="E28" s="74" t="s">
        <v>40</v>
      </c>
      <c r="F28" s="75"/>
      <c r="G28" s="75"/>
      <c r="H28" s="75"/>
      <c r="I28" s="75"/>
      <c r="J28" s="75"/>
      <c r="K28" s="75"/>
      <c r="L28" s="86" t="s">
        <v>100</v>
      </c>
      <c r="M28" s="86" t="s">
        <v>100</v>
      </c>
      <c r="N28" s="86"/>
      <c r="O28" s="86"/>
      <c r="P28" s="86" t="s">
        <v>101</v>
      </c>
      <c r="Q28" s="86" t="s">
        <v>101</v>
      </c>
      <c r="R28" s="87"/>
      <c r="S28" s="87"/>
      <c r="T28" s="86" t="s">
        <v>102</v>
      </c>
      <c r="U28" s="86" t="s">
        <v>102</v>
      </c>
      <c r="V28" s="75"/>
      <c r="W28" s="75"/>
      <c r="X28" s="74"/>
      <c r="Y28" s="74" t="s">
        <v>103</v>
      </c>
      <c r="Z28" s="76">
        <v>5000</v>
      </c>
      <c r="AA28" s="76"/>
    </row>
    <row r="29" spans="1:29" x14ac:dyDescent="0.25">
      <c r="A29" s="24">
        <v>25100</v>
      </c>
      <c r="B29" s="73" t="s">
        <v>115</v>
      </c>
      <c r="C29" s="74" t="s">
        <v>116</v>
      </c>
      <c r="D29" s="74"/>
      <c r="E29" s="74" t="s">
        <v>40</v>
      </c>
      <c r="F29" s="75"/>
      <c r="G29" s="75"/>
      <c r="H29" s="75"/>
      <c r="I29" s="75"/>
      <c r="J29" s="75"/>
      <c r="K29" s="75"/>
      <c r="L29" s="87" t="s">
        <v>104</v>
      </c>
      <c r="M29" s="87" t="s">
        <v>104</v>
      </c>
      <c r="N29" s="87"/>
      <c r="O29" s="87"/>
      <c r="P29" s="87" t="s">
        <v>105</v>
      </c>
      <c r="Q29" s="87" t="s">
        <v>105</v>
      </c>
      <c r="R29" s="87"/>
      <c r="S29" s="87"/>
      <c r="T29" s="86" t="s">
        <v>106</v>
      </c>
      <c r="U29" s="86" t="s">
        <v>106</v>
      </c>
      <c r="V29" s="75"/>
      <c r="W29" s="75"/>
      <c r="X29" s="74"/>
      <c r="Y29" s="74" t="s">
        <v>107</v>
      </c>
      <c r="Z29" s="76">
        <v>5000</v>
      </c>
      <c r="AA29" s="76">
        <v>20000</v>
      </c>
    </row>
    <row r="30" spans="1:29" ht="38.25" x14ac:dyDescent="0.25">
      <c r="A30" s="24">
        <v>25300</v>
      </c>
      <c r="B30" s="73" t="s">
        <v>117</v>
      </c>
      <c r="C30" s="74" t="s">
        <v>118</v>
      </c>
      <c r="D30" s="74"/>
      <c r="E30" s="74" t="s">
        <v>40</v>
      </c>
      <c r="F30" s="75"/>
      <c r="G30" s="75"/>
      <c r="H30" s="75"/>
      <c r="I30" s="75"/>
      <c r="J30" s="75"/>
      <c r="K30" s="75"/>
      <c r="L30" s="86" t="s">
        <v>92</v>
      </c>
      <c r="M30" s="86" t="s">
        <v>92</v>
      </c>
      <c r="N30" s="86"/>
      <c r="O30" s="86"/>
      <c r="P30" s="86" t="s">
        <v>93</v>
      </c>
      <c r="Q30" s="86" t="s">
        <v>93</v>
      </c>
      <c r="R30" s="87"/>
      <c r="S30" s="87"/>
      <c r="T30" s="86" t="s">
        <v>94</v>
      </c>
      <c r="U30" s="86" t="s">
        <v>94</v>
      </c>
      <c r="V30" s="75"/>
      <c r="W30" s="75"/>
      <c r="X30" s="74"/>
      <c r="Y30" s="74" t="s">
        <v>95</v>
      </c>
      <c r="Z30" s="76">
        <v>6250</v>
      </c>
      <c r="AA30" s="76"/>
    </row>
    <row r="31" spans="1:29" ht="38.25" x14ac:dyDescent="0.25">
      <c r="A31" s="24">
        <v>25300</v>
      </c>
      <c r="B31" s="73" t="s">
        <v>117</v>
      </c>
      <c r="C31" s="74" t="s">
        <v>118</v>
      </c>
      <c r="D31" s="74"/>
      <c r="E31" s="74" t="s">
        <v>40</v>
      </c>
      <c r="F31" s="75"/>
      <c r="G31" s="75"/>
      <c r="H31" s="75"/>
      <c r="I31" s="75"/>
      <c r="J31" s="75"/>
      <c r="K31" s="75"/>
      <c r="L31" s="86" t="s">
        <v>96</v>
      </c>
      <c r="M31" s="86" t="s">
        <v>96</v>
      </c>
      <c r="N31" s="86"/>
      <c r="O31" s="86"/>
      <c r="P31" s="86" t="s">
        <v>97</v>
      </c>
      <c r="Q31" s="86" t="s">
        <v>97</v>
      </c>
      <c r="R31" s="87"/>
      <c r="S31" s="87"/>
      <c r="T31" s="86" t="s">
        <v>98</v>
      </c>
      <c r="U31" s="86" t="s">
        <v>98</v>
      </c>
      <c r="V31" s="75"/>
      <c r="W31" s="75"/>
      <c r="X31" s="74"/>
      <c r="Y31" s="74" t="s">
        <v>99</v>
      </c>
      <c r="Z31" s="76">
        <v>6250</v>
      </c>
      <c r="AA31" s="76"/>
    </row>
    <row r="32" spans="1:29" ht="38.25" x14ac:dyDescent="0.25">
      <c r="A32" s="24">
        <v>25300</v>
      </c>
      <c r="B32" s="73" t="s">
        <v>117</v>
      </c>
      <c r="C32" s="74" t="s">
        <v>118</v>
      </c>
      <c r="D32" s="74"/>
      <c r="E32" s="74" t="s">
        <v>40</v>
      </c>
      <c r="F32" s="75"/>
      <c r="G32" s="75"/>
      <c r="H32" s="75"/>
      <c r="I32" s="75"/>
      <c r="J32" s="75"/>
      <c r="K32" s="75"/>
      <c r="L32" s="86" t="s">
        <v>100</v>
      </c>
      <c r="M32" s="86" t="s">
        <v>100</v>
      </c>
      <c r="N32" s="86"/>
      <c r="O32" s="86"/>
      <c r="P32" s="86" t="s">
        <v>101</v>
      </c>
      <c r="Q32" s="86" t="s">
        <v>101</v>
      </c>
      <c r="R32" s="87"/>
      <c r="S32" s="87"/>
      <c r="T32" s="86" t="s">
        <v>102</v>
      </c>
      <c r="U32" s="86" t="s">
        <v>102</v>
      </c>
      <c r="V32" s="75"/>
      <c r="W32" s="75"/>
      <c r="X32" s="74"/>
      <c r="Y32" s="74" t="s">
        <v>103</v>
      </c>
      <c r="Z32" s="76">
        <v>6250</v>
      </c>
      <c r="AA32" s="76"/>
    </row>
    <row r="33" spans="1:27" ht="38.25" x14ac:dyDescent="0.25">
      <c r="A33" s="24">
        <v>25300</v>
      </c>
      <c r="B33" s="73" t="s">
        <v>117</v>
      </c>
      <c r="C33" s="74" t="s">
        <v>118</v>
      </c>
      <c r="D33" s="74"/>
      <c r="E33" s="74" t="s">
        <v>40</v>
      </c>
      <c r="F33" s="75"/>
      <c r="G33" s="75"/>
      <c r="H33" s="75"/>
      <c r="I33" s="75"/>
      <c r="J33" s="75"/>
      <c r="K33" s="75"/>
      <c r="L33" s="87" t="s">
        <v>104</v>
      </c>
      <c r="M33" s="87" t="s">
        <v>104</v>
      </c>
      <c r="N33" s="87"/>
      <c r="O33" s="87"/>
      <c r="P33" s="87" t="s">
        <v>105</v>
      </c>
      <c r="Q33" s="87" t="s">
        <v>105</v>
      </c>
      <c r="R33" s="87"/>
      <c r="S33" s="87"/>
      <c r="T33" s="86" t="s">
        <v>106</v>
      </c>
      <c r="U33" s="86" t="s">
        <v>106</v>
      </c>
      <c r="V33" s="75"/>
      <c r="W33" s="75"/>
      <c r="X33" s="74"/>
      <c r="Y33" s="74" t="s">
        <v>107</v>
      </c>
      <c r="Z33" s="76">
        <v>6250</v>
      </c>
      <c r="AA33" s="76">
        <f>+Z33+Z32+Z31+Z30</f>
        <v>25000</v>
      </c>
    </row>
    <row r="34" spans="1:27" x14ac:dyDescent="0.25">
      <c r="A34" s="24">
        <v>25400</v>
      </c>
      <c r="B34" s="73" t="s">
        <v>119</v>
      </c>
      <c r="C34" s="84"/>
      <c r="D34" s="74"/>
      <c r="E34" s="89" t="s">
        <v>40</v>
      </c>
      <c r="F34" s="75"/>
      <c r="G34" s="75"/>
      <c r="H34" s="75"/>
      <c r="I34" s="75"/>
      <c r="J34" s="75"/>
      <c r="K34" s="75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75"/>
      <c r="W34" s="75"/>
      <c r="X34" s="74"/>
      <c r="Y34" s="74"/>
      <c r="Z34" s="76"/>
      <c r="AA34" s="76">
        <v>30000</v>
      </c>
    </row>
    <row r="35" spans="1:27" x14ac:dyDescent="0.25">
      <c r="A35" s="24">
        <v>25700</v>
      </c>
      <c r="B35" s="73" t="s">
        <v>120</v>
      </c>
      <c r="C35" s="84"/>
      <c r="D35" s="74"/>
      <c r="E35" s="89"/>
      <c r="F35" s="75"/>
      <c r="G35" s="75"/>
      <c r="H35" s="75"/>
      <c r="I35" s="75"/>
      <c r="J35" s="75"/>
      <c r="K35" s="75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75"/>
      <c r="W35" s="75"/>
      <c r="X35" s="74"/>
      <c r="Y35" s="74"/>
      <c r="Z35" s="76"/>
      <c r="AA35" s="76">
        <v>80000</v>
      </c>
    </row>
    <row r="36" spans="1:27" x14ac:dyDescent="0.25">
      <c r="A36" s="24">
        <v>26110</v>
      </c>
      <c r="B36" s="73" t="s">
        <v>121</v>
      </c>
      <c r="C36" s="74" t="s">
        <v>122</v>
      </c>
      <c r="D36" s="74" t="s">
        <v>122</v>
      </c>
      <c r="E36" s="89" t="s">
        <v>40</v>
      </c>
      <c r="F36" s="75"/>
      <c r="G36" s="75"/>
      <c r="H36" s="75"/>
      <c r="I36" s="75"/>
      <c r="J36" s="75"/>
      <c r="K36" s="75"/>
      <c r="L36" s="86" t="s">
        <v>92</v>
      </c>
      <c r="M36" s="86" t="s">
        <v>92</v>
      </c>
      <c r="N36" s="86"/>
      <c r="O36" s="86"/>
      <c r="P36" s="86" t="s">
        <v>93</v>
      </c>
      <c r="Q36" s="86" t="s">
        <v>93</v>
      </c>
      <c r="R36" s="87"/>
      <c r="S36" s="87"/>
      <c r="T36" s="86" t="s">
        <v>94</v>
      </c>
      <c r="U36" s="86" t="s">
        <v>94</v>
      </c>
      <c r="V36" s="75"/>
      <c r="W36" s="75"/>
      <c r="X36" s="74"/>
      <c r="Y36" s="74" t="s">
        <v>95</v>
      </c>
      <c r="Z36" s="76">
        <v>5000</v>
      </c>
      <c r="AA36" s="76"/>
    </row>
    <row r="37" spans="1:27" ht="22.5" x14ac:dyDescent="0.25">
      <c r="A37" s="24">
        <v>26110</v>
      </c>
      <c r="B37" s="73" t="s">
        <v>121</v>
      </c>
      <c r="C37" s="74" t="s">
        <v>122</v>
      </c>
      <c r="D37" s="74" t="s">
        <v>122</v>
      </c>
      <c r="E37" s="89" t="s">
        <v>40</v>
      </c>
      <c r="F37" s="75"/>
      <c r="G37" s="75"/>
      <c r="H37" s="75"/>
      <c r="I37" s="75"/>
      <c r="J37" s="75"/>
      <c r="K37" s="75"/>
      <c r="L37" s="86" t="s">
        <v>96</v>
      </c>
      <c r="M37" s="86" t="s">
        <v>96</v>
      </c>
      <c r="N37" s="86"/>
      <c r="O37" s="86"/>
      <c r="P37" s="86" t="s">
        <v>97</v>
      </c>
      <c r="Q37" s="86" t="s">
        <v>97</v>
      </c>
      <c r="R37" s="87"/>
      <c r="S37" s="87"/>
      <c r="T37" s="86" t="s">
        <v>98</v>
      </c>
      <c r="U37" s="86" t="s">
        <v>98</v>
      </c>
      <c r="V37" s="75"/>
      <c r="W37" s="75"/>
      <c r="X37" s="74"/>
      <c r="Y37" s="74" t="s">
        <v>99</v>
      </c>
      <c r="Z37" s="76">
        <v>5000</v>
      </c>
      <c r="AA37" s="76"/>
    </row>
    <row r="38" spans="1:27" x14ac:dyDescent="0.25">
      <c r="A38" s="24">
        <v>26110</v>
      </c>
      <c r="B38" s="73" t="s">
        <v>121</v>
      </c>
      <c r="C38" s="74" t="s">
        <v>122</v>
      </c>
      <c r="D38" s="74" t="s">
        <v>122</v>
      </c>
      <c r="E38" s="89" t="s">
        <v>40</v>
      </c>
      <c r="F38" s="75"/>
      <c r="G38" s="75"/>
      <c r="H38" s="75"/>
      <c r="I38" s="75"/>
      <c r="J38" s="75"/>
      <c r="K38" s="75"/>
      <c r="L38" s="86" t="s">
        <v>100</v>
      </c>
      <c r="M38" s="86" t="s">
        <v>100</v>
      </c>
      <c r="N38" s="86"/>
      <c r="O38" s="86"/>
      <c r="P38" s="86" t="s">
        <v>101</v>
      </c>
      <c r="Q38" s="86" t="s">
        <v>101</v>
      </c>
      <c r="R38" s="87"/>
      <c r="S38" s="87"/>
      <c r="T38" s="86" t="s">
        <v>102</v>
      </c>
      <c r="U38" s="86" t="s">
        <v>102</v>
      </c>
      <c r="V38" s="75"/>
      <c r="W38" s="75"/>
      <c r="X38" s="74"/>
      <c r="Y38" s="74" t="s">
        <v>103</v>
      </c>
      <c r="Z38" s="76">
        <v>5000</v>
      </c>
      <c r="AA38" s="76"/>
    </row>
    <row r="39" spans="1:27" x14ac:dyDescent="0.25">
      <c r="A39" s="24">
        <v>26110</v>
      </c>
      <c r="B39" s="73" t="s">
        <v>121</v>
      </c>
      <c r="C39" s="74" t="s">
        <v>122</v>
      </c>
      <c r="D39" s="74" t="s">
        <v>122</v>
      </c>
      <c r="E39" s="89" t="s">
        <v>40</v>
      </c>
      <c r="F39" s="75"/>
      <c r="G39" s="75"/>
      <c r="H39" s="75"/>
      <c r="I39" s="75"/>
      <c r="J39" s="75"/>
      <c r="K39" s="75"/>
      <c r="L39" s="87" t="s">
        <v>104</v>
      </c>
      <c r="M39" s="87" t="s">
        <v>104</v>
      </c>
      <c r="N39" s="87"/>
      <c r="O39" s="87"/>
      <c r="P39" s="87" t="s">
        <v>105</v>
      </c>
      <c r="Q39" s="87" t="s">
        <v>105</v>
      </c>
      <c r="R39" s="87"/>
      <c r="S39" s="87"/>
      <c r="T39" s="86" t="s">
        <v>106</v>
      </c>
      <c r="U39" s="86" t="s">
        <v>106</v>
      </c>
      <c r="V39" s="75"/>
      <c r="W39" s="75"/>
      <c r="X39" s="74"/>
      <c r="Y39" s="74" t="s">
        <v>107</v>
      </c>
      <c r="Z39" s="76">
        <v>5000</v>
      </c>
      <c r="AA39" s="76">
        <f>+Z39+Z38+Z37+Z36</f>
        <v>20000</v>
      </c>
    </row>
    <row r="40" spans="1:27" x14ac:dyDescent="0.25">
      <c r="A40" s="24">
        <v>26120</v>
      </c>
      <c r="B40" s="73" t="s">
        <v>123</v>
      </c>
      <c r="C40" s="74" t="s">
        <v>122</v>
      </c>
      <c r="D40" s="74" t="s">
        <v>122</v>
      </c>
      <c r="E40" s="89" t="s">
        <v>40</v>
      </c>
      <c r="F40" s="75"/>
      <c r="G40" s="75"/>
      <c r="H40" s="75"/>
      <c r="I40" s="75"/>
      <c r="J40" s="75"/>
      <c r="K40" s="75"/>
      <c r="L40" s="86" t="s">
        <v>92</v>
      </c>
      <c r="M40" s="86" t="s">
        <v>92</v>
      </c>
      <c r="N40" s="86"/>
      <c r="O40" s="86"/>
      <c r="P40" s="86" t="s">
        <v>93</v>
      </c>
      <c r="Q40" s="86" t="s">
        <v>93</v>
      </c>
      <c r="R40" s="87"/>
      <c r="S40" s="87"/>
      <c r="T40" s="86" t="s">
        <v>94</v>
      </c>
      <c r="U40" s="86" t="s">
        <v>94</v>
      </c>
      <c r="V40" s="75"/>
      <c r="W40" s="75"/>
      <c r="X40" s="74"/>
      <c r="Y40" s="74" t="s">
        <v>95</v>
      </c>
      <c r="Z40" s="76">
        <v>5000</v>
      </c>
      <c r="AA40" s="76"/>
    </row>
    <row r="41" spans="1:27" ht="22.5" x14ac:dyDescent="0.25">
      <c r="A41" s="24">
        <v>26120</v>
      </c>
      <c r="B41" s="73" t="s">
        <v>123</v>
      </c>
      <c r="C41" s="74" t="s">
        <v>122</v>
      </c>
      <c r="D41" s="74" t="s">
        <v>122</v>
      </c>
      <c r="E41" s="89" t="s">
        <v>40</v>
      </c>
      <c r="F41" s="75"/>
      <c r="G41" s="75"/>
      <c r="H41" s="75"/>
      <c r="I41" s="75"/>
      <c r="J41" s="75"/>
      <c r="K41" s="75"/>
      <c r="L41" s="86" t="s">
        <v>96</v>
      </c>
      <c r="M41" s="86" t="s">
        <v>96</v>
      </c>
      <c r="N41" s="86"/>
      <c r="O41" s="86"/>
      <c r="P41" s="86" t="s">
        <v>97</v>
      </c>
      <c r="Q41" s="86" t="s">
        <v>97</v>
      </c>
      <c r="R41" s="87"/>
      <c r="S41" s="87"/>
      <c r="T41" s="86" t="s">
        <v>98</v>
      </c>
      <c r="U41" s="86" t="s">
        <v>98</v>
      </c>
      <c r="V41" s="75"/>
      <c r="W41" s="75"/>
      <c r="X41" s="74"/>
      <c r="Y41" s="74" t="s">
        <v>99</v>
      </c>
      <c r="Z41" s="76">
        <v>5000</v>
      </c>
      <c r="AA41" s="76"/>
    </row>
    <row r="42" spans="1:27" x14ac:dyDescent="0.25">
      <c r="A42" s="24">
        <v>26120</v>
      </c>
      <c r="B42" s="73" t="s">
        <v>123</v>
      </c>
      <c r="C42" s="74" t="s">
        <v>122</v>
      </c>
      <c r="D42" s="74" t="s">
        <v>122</v>
      </c>
      <c r="E42" s="89" t="s">
        <v>40</v>
      </c>
      <c r="F42" s="75"/>
      <c r="G42" s="75"/>
      <c r="H42" s="75"/>
      <c r="I42" s="75"/>
      <c r="J42" s="75"/>
      <c r="K42" s="75"/>
      <c r="L42" s="86" t="s">
        <v>100</v>
      </c>
      <c r="M42" s="86" t="s">
        <v>100</v>
      </c>
      <c r="N42" s="86"/>
      <c r="O42" s="86"/>
      <c r="P42" s="86" t="s">
        <v>101</v>
      </c>
      <c r="Q42" s="86" t="s">
        <v>101</v>
      </c>
      <c r="R42" s="87"/>
      <c r="S42" s="87"/>
      <c r="T42" s="86" t="s">
        <v>102</v>
      </c>
      <c r="U42" s="86" t="s">
        <v>102</v>
      </c>
      <c r="V42" s="75"/>
      <c r="W42" s="75"/>
      <c r="X42" s="74"/>
      <c r="Y42" s="74" t="s">
        <v>103</v>
      </c>
      <c r="Z42" s="76">
        <v>5000</v>
      </c>
      <c r="AA42" s="76"/>
    </row>
    <row r="43" spans="1:27" x14ac:dyDescent="0.25">
      <c r="A43" s="24">
        <v>26120</v>
      </c>
      <c r="B43" s="73" t="s">
        <v>123</v>
      </c>
      <c r="C43" s="74" t="s">
        <v>122</v>
      </c>
      <c r="D43" s="74" t="s">
        <v>122</v>
      </c>
      <c r="E43" s="89" t="s">
        <v>40</v>
      </c>
      <c r="F43" s="75"/>
      <c r="G43" s="75"/>
      <c r="H43" s="75"/>
      <c r="I43" s="75"/>
      <c r="J43" s="75"/>
      <c r="K43" s="75"/>
      <c r="L43" s="87" t="s">
        <v>104</v>
      </c>
      <c r="M43" s="87" t="s">
        <v>104</v>
      </c>
      <c r="N43" s="87"/>
      <c r="O43" s="87"/>
      <c r="P43" s="87" t="s">
        <v>105</v>
      </c>
      <c r="Q43" s="87" t="s">
        <v>105</v>
      </c>
      <c r="R43" s="87"/>
      <c r="S43" s="87"/>
      <c r="T43" s="86" t="s">
        <v>106</v>
      </c>
      <c r="U43" s="86" t="s">
        <v>106</v>
      </c>
      <c r="V43" s="75"/>
      <c r="W43" s="75"/>
      <c r="X43" s="74"/>
      <c r="Y43" s="74" t="s">
        <v>107</v>
      </c>
      <c r="Z43" s="76">
        <v>5000</v>
      </c>
      <c r="AA43" s="76">
        <f>+Z43+Z42+Z41+Z40</f>
        <v>20000</v>
      </c>
    </row>
    <row r="44" spans="1:27" x14ac:dyDescent="0.25">
      <c r="A44" s="24">
        <v>26210</v>
      </c>
      <c r="B44" s="73" t="s">
        <v>124</v>
      </c>
      <c r="C44" s="74" t="s">
        <v>125</v>
      </c>
      <c r="D44" s="74" t="s">
        <v>125</v>
      </c>
      <c r="E44" s="89" t="s">
        <v>40</v>
      </c>
      <c r="F44" s="75"/>
      <c r="G44" s="75"/>
      <c r="H44" s="75"/>
      <c r="I44" s="75"/>
      <c r="J44" s="75"/>
      <c r="K44" s="75"/>
      <c r="L44" s="86" t="s">
        <v>92</v>
      </c>
      <c r="M44" s="86" t="s">
        <v>92</v>
      </c>
      <c r="N44" s="86"/>
      <c r="O44" s="86"/>
      <c r="P44" s="86" t="s">
        <v>93</v>
      </c>
      <c r="Q44" s="86" t="s">
        <v>93</v>
      </c>
      <c r="R44" s="87"/>
      <c r="S44" s="87"/>
      <c r="T44" s="86" t="s">
        <v>94</v>
      </c>
      <c r="U44" s="86" t="s">
        <v>94</v>
      </c>
      <c r="V44" s="75"/>
      <c r="W44" s="75"/>
      <c r="X44" s="74"/>
      <c r="Y44" s="74" t="s">
        <v>95</v>
      </c>
      <c r="Z44" s="76">
        <v>62500</v>
      </c>
      <c r="AA44" s="76"/>
    </row>
    <row r="45" spans="1:27" ht="22.5" x14ac:dyDescent="0.25">
      <c r="A45" s="24">
        <v>26210</v>
      </c>
      <c r="B45" s="73" t="s">
        <v>124</v>
      </c>
      <c r="C45" s="74" t="s">
        <v>125</v>
      </c>
      <c r="D45" s="74" t="s">
        <v>125</v>
      </c>
      <c r="E45" s="89" t="s">
        <v>40</v>
      </c>
      <c r="F45" s="75"/>
      <c r="G45" s="75"/>
      <c r="H45" s="75"/>
      <c r="I45" s="75"/>
      <c r="J45" s="75"/>
      <c r="K45" s="75"/>
      <c r="L45" s="86" t="s">
        <v>96</v>
      </c>
      <c r="M45" s="86" t="s">
        <v>96</v>
      </c>
      <c r="N45" s="86"/>
      <c r="O45" s="86"/>
      <c r="P45" s="86" t="s">
        <v>97</v>
      </c>
      <c r="Q45" s="86" t="s">
        <v>97</v>
      </c>
      <c r="R45" s="87"/>
      <c r="S45" s="87"/>
      <c r="T45" s="86" t="s">
        <v>98</v>
      </c>
      <c r="U45" s="86" t="s">
        <v>98</v>
      </c>
      <c r="V45" s="75"/>
      <c r="W45" s="75"/>
      <c r="X45" s="74"/>
      <c r="Y45" s="74" t="s">
        <v>99</v>
      </c>
      <c r="Z45" s="76">
        <v>62500</v>
      </c>
      <c r="AA45" s="76"/>
    </row>
    <row r="46" spans="1:27" x14ac:dyDescent="0.25">
      <c r="A46" s="24">
        <v>26210</v>
      </c>
      <c r="B46" s="73" t="s">
        <v>124</v>
      </c>
      <c r="C46" s="74" t="s">
        <v>125</v>
      </c>
      <c r="D46" s="74" t="s">
        <v>125</v>
      </c>
      <c r="E46" s="89" t="s">
        <v>40</v>
      </c>
      <c r="F46" s="75"/>
      <c r="G46" s="75"/>
      <c r="H46" s="75"/>
      <c r="I46" s="75"/>
      <c r="J46" s="75"/>
      <c r="K46" s="75"/>
      <c r="L46" s="86" t="s">
        <v>100</v>
      </c>
      <c r="M46" s="86" t="s">
        <v>100</v>
      </c>
      <c r="N46" s="86"/>
      <c r="O46" s="86"/>
      <c r="P46" s="86" t="s">
        <v>101</v>
      </c>
      <c r="Q46" s="86" t="s">
        <v>101</v>
      </c>
      <c r="R46" s="87"/>
      <c r="S46" s="87"/>
      <c r="T46" s="86" t="s">
        <v>102</v>
      </c>
      <c r="U46" s="86" t="s">
        <v>102</v>
      </c>
      <c r="V46" s="75"/>
      <c r="W46" s="75"/>
      <c r="X46" s="74"/>
      <c r="Y46" s="74" t="s">
        <v>103</v>
      </c>
      <c r="Z46" s="76">
        <v>62500</v>
      </c>
      <c r="AA46" s="76"/>
    </row>
    <row r="47" spans="1:27" x14ac:dyDescent="0.25">
      <c r="A47" s="24">
        <v>26210</v>
      </c>
      <c r="B47" s="73" t="s">
        <v>124</v>
      </c>
      <c r="C47" s="74" t="s">
        <v>125</v>
      </c>
      <c r="D47" s="74" t="s">
        <v>125</v>
      </c>
      <c r="E47" s="89" t="s">
        <v>40</v>
      </c>
      <c r="F47" s="75"/>
      <c r="G47" s="75"/>
      <c r="H47" s="75"/>
      <c r="I47" s="75"/>
      <c r="J47" s="75"/>
      <c r="K47" s="75"/>
      <c r="L47" s="87" t="s">
        <v>104</v>
      </c>
      <c r="M47" s="87" t="s">
        <v>104</v>
      </c>
      <c r="N47" s="87"/>
      <c r="O47" s="87"/>
      <c r="P47" s="87" t="s">
        <v>105</v>
      </c>
      <c r="Q47" s="87" t="s">
        <v>105</v>
      </c>
      <c r="R47" s="87"/>
      <c r="S47" s="87"/>
      <c r="T47" s="86" t="s">
        <v>106</v>
      </c>
      <c r="U47" s="86" t="s">
        <v>106</v>
      </c>
      <c r="V47" s="75"/>
      <c r="W47" s="75"/>
      <c r="X47" s="74"/>
      <c r="Y47" s="74" t="s">
        <v>107</v>
      </c>
      <c r="Z47" s="76">
        <v>62500</v>
      </c>
      <c r="AA47" s="76">
        <f>+Z47+Z46+Z45+Z44</f>
        <v>250000</v>
      </c>
    </row>
    <row r="48" spans="1:27" x14ac:dyDescent="0.25">
      <c r="A48" s="24">
        <v>26220</v>
      </c>
      <c r="B48" s="73" t="s">
        <v>126</v>
      </c>
      <c r="C48" s="74" t="s">
        <v>125</v>
      </c>
      <c r="D48" s="74" t="s">
        <v>125</v>
      </c>
      <c r="E48" s="89" t="s">
        <v>40</v>
      </c>
      <c r="F48" s="75"/>
      <c r="G48" s="75"/>
      <c r="H48" s="75"/>
      <c r="I48" s="75"/>
      <c r="J48" s="75"/>
      <c r="K48" s="75"/>
      <c r="L48" s="86" t="s">
        <v>92</v>
      </c>
      <c r="M48" s="86" t="s">
        <v>92</v>
      </c>
      <c r="N48" s="86"/>
      <c r="O48" s="86"/>
      <c r="P48" s="86" t="s">
        <v>93</v>
      </c>
      <c r="Q48" s="86" t="s">
        <v>93</v>
      </c>
      <c r="R48" s="87"/>
      <c r="S48" s="87"/>
      <c r="T48" s="86" t="s">
        <v>94</v>
      </c>
      <c r="U48" s="86" t="s">
        <v>94</v>
      </c>
      <c r="V48" s="75"/>
      <c r="W48" s="75"/>
      <c r="X48" s="74"/>
      <c r="Y48" s="74" t="s">
        <v>95</v>
      </c>
      <c r="Z48" s="76">
        <v>5000</v>
      </c>
      <c r="AA48" s="76"/>
    </row>
    <row r="49" spans="1:27" ht="22.5" x14ac:dyDescent="0.25">
      <c r="A49" s="24">
        <v>26220</v>
      </c>
      <c r="B49" s="73" t="s">
        <v>126</v>
      </c>
      <c r="C49" s="74" t="s">
        <v>125</v>
      </c>
      <c r="D49" s="74" t="s">
        <v>125</v>
      </c>
      <c r="E49" s="89" t="s">
        <v>40</v>
      </c>
      <c r="F49" s="75"/>
      <c r="G49" s="75"/>
      <c r="H49" s="75"/>
      <c r="I49" s="75"/>
      <c r="J49" s="75"/>
      <c r="K49" s="75"/>
      <c r="L49" s="86" t="s">
        <v>96</v>
      </c>
      <c r="M49" s="86" t="s">
        <v>96</v>
      </c>
      <c r="N49" s="86"/>
      <c r="O49" s="86"/>
      <c r="P49" s="86" t="s">
        <v>97</v>
      </c>
      <c r="Q49" s="86" t="s">
        <v>97</v>
      </c>
      <c r="R49" s="87"/>
      <c r="S49" s="87"/>
      <c r="T49" s="86" t="s">
        <v>98</v>
      </c>
      <c r="U49" s="86" t="s">
        <v>98</v>
      </c>
      <c r="V49" s="75"/>
      <c r="W49" s="75"/>
      <c r="X49" s="74"/>
      <c r="Y49" s="74" t="s">
        <v>99</v>
      </c>
      <c r="Z49" s="76">
        <v>5000</v>
      </c>
      <c r="AA49" s="76"/>
    </row>
    <row r="50" spans="1:27" x14ac:dyDescent="0.25">
      <c r="A50" s="24">
        <v>26220</v>
      </c>
      <c r="B50" s="73" t="s">
        <v>126</v>
      </c>
      <c r="C50" s="74" t="s">
        <v>125</v>
      </c>
      <c r="D50" s="74" t="s">
        <v>125</v>
      </c>
      <c r="E50" s="89" t="s">
        <v>40</v>
      </c>
      <c r="F50" s="75"/>
      <c r="G50" s="75"/>
      <c r="H50" s="75"/>
      <c r="I50" s="75"/>
      <c r="J50" s="75"/>
      <c r="K50" s="75"/>
      <c r="L50" s="86" t="s">
        <v>100</v>
      </c>
      <c r="M50" s="86" t="s">
        <v>100</v>
      </c>
      <c r="N50" s="86"/>
      <c r="O50" s="86"/>
      <c r="P50" s="86" t="s">
        <v>101</v>
      </c>
      <c r="Q50" s="86" t="s">
        <v>101</v>
      </c>
      <c r="R50" s="87"/>
      <c r="S50" s="87"/>
      <c r="T50" s="86" t="s">
        <v>102</v>
      </c>
      <c r="U50" s="86" t="s">
        <v>102</v>
      </c>
      <c r="V50" s="75"/>
      <c r="W50" s="75"/>
      <c r="X50" s="74"/>
      <c r="Y50" s="74" t="s">
        <v>103</v>
      </c>
      <c r="Z50" s="76">
        <v>5000</v>
      </c>
      <c r="AA50" s="76"/>
    </row>
    <row r="51" spans="1:27" x14ac:dyDescent="0.25">
      <c r="A51" s="24">
        <v>26220</v>
      </c>
      <c r="B51" s="73" t="s">
        <v>126</v>
      </c>
      <c r="C51" s="74" t="s">
        <v>125</v>
      </c>
      <c r="D51" s="74" t="s">
        <v>125</v>
      </c>
      <c r="E51" s="89" t="s">
        <v>40</v>
      </c>
      <c r="F51" s="75"/>
      <c r="G51" s="75"/>
      <c r="H51" s="75"/>
      <c r="I51" s="75"/>
      <c r="J51" s="75"/>
      <c r="K51" s="75"/>
      <c r="L51" s="87" t="s">
        <v>104</v>
      </c>
      <c r="M51" s="87" t="s">
        <v>104</v>
      </c>
      <c r="N51" s="87"/>
      <c r="O51" s="87"/>
      <c r="P51" s="87" t="s">
        <v>105</v>
      </c>
      <c r="Q51" s="87" t="s">
        <v>105</v>
      </c>
      <c r="R51" s="87"/>
      <c r="S51" s="87"/>
      <c r="T51" s="86" t="s">
        <v>106</v>
      </c>
      <c r="U51" s="86" t="s">
        <v>106</v>
      </c>
      <c r="V51" s="75"/>
      <c r="W51" s="75"/>
      <c r="X51" s="74"/>
      <c r="Y51" s="74" t="s">
        <v>107</v>
      </c>
      <c r="Z51" s="76">
        <v>5000</v>
      </c>
      <c r="AA51" s="76">
        <f>+Z51+Z50+Z49+Z48</f>
        <v>20000</v>
      </c>
    </row>
    <row r="52" spans="1:27" ht="15" customHeight="1" x14ac:dyDescent="0.25">
      <c r="A52" s="24">
        <v>29100</v>
      </c>
      <c r="B52" s="73" t="s">
        <v>127</v>
      </c>
      <c r="C52" s="74" t="s">
        <v>128</v>
      </c>
      <c r="D52" s="74" t="s">
        <v>128</v>
      </c>
      <c r="E52" s="89" t="s">
        <v>40</v>
      </c>
      <c r="F52" s="75"/>
      <c r="G52" s="75"/>
      <c r="H52" s="75"/>
      <c r="I52" s="75"/>
      <c r="J52" s="75"/>
      <c r="K52" s="75"/>
      <c r="L52" s="86" t="s">
        <v>92</v>
      </c>
      <c r="M52" s="86" t="s">
        <v>92</v>
      </c>
      <c r="N52" s="86"/>
      <c r="O52" s="86"/>
      <c r="P52" s="86" t="s">
        <v>93</v>
      </c>
      <c r="Q52" s="86" t="s">
        <v>93</v>
      </c>
      <c r="R52" s="87"/>
      <c r="S52" s="87"/>
      <c r="T52" s="86" t="s">
        <v>94</v>
      </c>
      <c r="U52" s="86" t="s">
        <v>94</v>
      </c>
      <c r="V52" s="75"/>
      <c r="W52" s="75"/>
      <c r="X52" s="74"/>
      <c r="Y52" s="74" t="s">
        <v>95</v>
      </c>
      <c r="Z52" s="76">
        <v>70000</v>
      </c>
      <c r="AA52" s="76"/>
    </row>
    <row r="53" spans="1:27" ht="15" customHeight="1" x14ac:dyDescent="0.25">
      <c r="A53" s="24">
        <v>29100</v>
      </c>
      <c r="B53" s="73" t="s">
        <v>127</v>
      </c>
      <c r="C53" s="74" t="s">
        <v>128</v>
      </c>
      <c r="D53" s="74" t="s">
        <v>128</v>
      </c>
      <c r="E53" s="89" t="s">
        <v>40</v>
      </c>
      <c r="F53" s="75"/>
      <c r="G53" s="75"/>
      <c r="H53" s="75"/>
      <c r="I53" s="75"/>
      <c r="J53" s="75"/>
      <c r="K53" s="75"/>
      <c r="L53" s="86" t="s">
        <v>96</v>
      </c>
      <c r="M53" s="86" t="s">
        <v>96</v>
      </c>
      <c r="N53" s="86"/>
      <c r="O53" s="86"/>
      <c r="P53" s="86" t="s">
        <v>97</v>
      </c>
      <c r="Q53" s="86" t="s">
        <v>97</v>
      </c>
      <c r="R53" s="87"/>
      <c r="S53" s="87"/>
      <c r="T53" s="86" t="s">
        <v>98</v>
      </c>
      <c r="U53" s="86" t="s">
        <v>98</v>
      </c>
      <c r="V53" s="75"/>
      <c r="W53" s="75"/>
      <c r="X53" s="74"/>
      <c r="Y53" s="74" t="s">
        <v>99</v>
      </c>
      <c r="Z53" s="76">
        <v>70000</v>
      </c>
      <c r="AA53" s="76"/>
    </row>
    <row r="54" spans="1:27" ht="15" customHeight="1" x14ac:dyDescent="0.25">
      <c r="A54" s="24">
        <v>29100</v>
      </c>
      <c r="B54" s="73" t="s">
        <v>127</v>
      </c>
      <c r="C54" s="74" t="s">
        <v>128</v>
      </c>
      <c r="D54" s="74" t="s">
        <v>128</v>
      </c>
      <c r="E54" s="89" t="s">
        <v>40</v>
      </c>
      <c r="F54" s="75"/>
      <c r="G54" s="75"/>
      <c r="H54" s="75"/>
      <c r="I54" s="75"/>
      <c r="J54" s="75"/>
      <c r="K54" s="75"/>
      <c r="L54" s="86" t="s">
        <v>100</v>
      </c>
      <c r="M54" s="86" t="s">
        <v>100</v>
      </c>
      <c r="N54" s="86"/>
      <c r="O54" s="86"/>
      <c r="P54" s="86" t="s">
        <v>101</v>
      </c>
      <c r="Q54" s="86" t="s">
        <v>101</v>
      </c>
      <c r="R54" s="87"/>
      <c r="S54" s="87"/>
      <c r="T54" s="86" t="s">
        <v>102</v>
      </c>
      <c r="U54" s="86" t="s">
        <v>102</v>
      </c>
      <c r="V54" s="75"/>
      <c r="W54" s="75"/>
      <c r="X54" s="74"/>
      <c r="Y54" s="74" t="s">
        <v>103</v>
      </c>
      <c r="Z54" s="76">
        <v>70000</v>
      </c>
      <c r="AA54" s="76"/>
    </row>
    <row r="55" spans="1:27" x14ac:dyDescent="0.25">
      <c r="A55" s="24">
        <v>29100</v>
      </c>
      <c r="B55" s="73" t="s">
        <v>127</v>
      </c>
      <c r="C55" s="74" t="s">
        <v>128</v>
      </c>
      <c r="D55" s="74" t="s">
        <v>128</v>
      </c>
      <c r="E55" s="89" t="s">
        <v>40</v>
      </c>
      <c r="F55" s="75"/>
      <c r="G55" s="75"/>
      <c r="H55" s="75"/>
      <c r="I55" s="75"/>
      <c r="J55" s="75"/>
      <c r="K55" s="75"/>
      <c r="L55" s="87" t="s">
        <v>104</v>
      </c>
      <c r="M55" s="87" t="s">
        <v>104</v>
      </c>
      <c r="N55" s="87"/>
      <c r="O55" s="87"/>
      <c r="P55" s="87" t="s">
        <v>105</v>
      </c>
      <c r="Q55" s="87" t="s">
        <v>105</v>
      </c>
      <c r="R55" s="87"/>
      <c r="S55" s="87"/>
      <c r="T55" s="86" t="s">
        <v>106</v>
      </c>
      <c r="U55" s="86" t="s">
        <v>106</v>
      </c>
      <c r="V55" s="75"/>
      <c r="W55" s="75"/>
      <c r="X55" s="74"/>
      <c r="Y55" s="74" t="s">
        <v>107</v>
      </c>
      <c r="Z55" s="76">
        <v>70000</v>
      </c>
      <c r="AA55" s="76">
        <f>+Z55+Z54+Z53+Z52</f>
        <v>280000</v>
      </c>
    </row>
    <row r="56" spans="1:27" ht="25.5" x14ac:dyDescent="0.25">
      <c r="A56" s="24">
        <v>31100</v>
      </c>
      <c r="B56" s="73" t="s">
        <v>129</v>
      </c>
      <c r="C56" s="84" t="s">
        <v>130</v>
      </c>
      <c r="D56" s="74" t="s">
        <v>131</v>
      </c>
      <c r="E56" s="74" t="s">
        <v>43</v>
      </c>
      <c r="F56" s="75"/>
      <c r="G56" s="75"/>
      <c r="H56" s="75"/>
      <c r="I56" s="75"/>
      <c r="J56" s="75"/>
      <c r="K56" s="75"/>
      <c r="L56" s="86" t="s">
        <v>92</v>
      </c>
      <c r="M56" s="86" t="s">
        <v>92</v>
      </c>
      <c r="N56" s="86"/>
      <c r="O56" s="86"/>
      <c r="P56" s="86" t="s">
        <v>93</v>
      </c>
      <c r="Q56" s="86" t="s">
        <v>93</v>
      </c>
      <c r="R56" s="87"/>
      <c r="S56" s="87"/>
      <c r="T56" s="86" t="s">
        <v>94</v>
      </c>
      <c r="U56" s="86" t="s">
        <v>94</v>
      </c>
      <c r="V56" s="75"/>
      <c r="W56" s="75"/>
      <c r="X56" s="74"/>
      <c r="Y56" s="74" t="s">
        <v>95</v>
      </c>
      <c r="Z56" s="76">
        <v>125000</v>
      </c>
      <c r="AA56" s="76"/>
    </row>
    <row r="57" spans="1:27" ht="25.5" x14ac:dyDescent="0.25">
      <c r="A57" s="24">
        <v>31100</v>
      </c>
      <c r="B57" s="73" t="s">
        <v>129</v>
      </c>
      <c r="C57" s="84" t="s">
        <v>130</v>
      </c>
      <c r="D57" s="74" t="s">
        <v>131</v>
      </c>
      <c r="E57" s="74" t="s">
        <v>43</v>
      </c>
      <c r="F57" s="75"/>
      <c r="G57" s="75"/>
      <c r="H57" s="75"/>
      <c r="I57" s="75"/>
      <c r="J57" s="75"/>
      <c r="K57" s="75"/>
      <c r="L57" s="86" t="s">
        <v>96</v>
      </c>
      <c r="M57" s="86" t="s">
        <v>96</v>
      </c>
      <c r="N57" s="86"/>
      <c r="O57" s="86"/>
      <c r="P57" s="86" t="s">
        <v>97</v>
      </c>
      <c r="Q57" s="86" t="s">
        <v>97</v>
      </c>
      <c r="R57" s="87"/>
      <c r="S57" s="87"/>
      <c r="T57" s="86" t="s">
        <v>98</v>
      </c>
      <c r="U57" s="86" t="s">
        <v>98</v>
      </c>
      <c r="V57" s="75"/>
      <c r="W57" s="75"/>
      <c r="X57" s="74"/>
      <c r="Y57" s="74" t="s">
        <v>99</v>
      </c>
      <c r="Z57" s="76">
        <v>125000</v>
      </c>
      <c r="AA57" s="76"/>
    </row>
    <row r="58" spans="1:27" ht="25.5" x14ac:dyDescent="0.25">
      <c r="A58" s="24">
        <v>31100</v>
      </c>
      <c r="B58" s="73" t="s">
        <v>129</v>
      </c>
      <c r="C58" s="84" t="s">
        <v>130</v>
      </c>
      <c r="D58" s="74" t="s">
        <v>131</v>
      </c>
      <c r="E58" s="74" t="s">
        <v>43</v>
      </c>
      <c r="F58" s="75"/>
      <c r="G58" s="75"/>
      <c r="H58" s="75"/>
      <c r="I58" s="75"/>
      <c r="J58" s="75"/>
      <c r="K58" s="75"/>
      <c r="L58" s="86" t="s">
        <v>100</v>
      </c>
      <c r="M58" s="86" t="s">
        <v>100</v>
      </c>
      <c r="N58" s="86"/>
      <c r="O58" s="86"/>
      <c r="P58" s="86" t="s">
        <v>101</v>
      </c>
      <c r="Q58" s="86" t="s">
        <v>101</v>
      </c>
      <c r="R58" s="87"/>
      <c r="S58" s="87"/>
      <c r="T58" s="86" t="s">
        <v>102</v>
      </c>
      <c r="U58" s="86" t="s">
        <v>102</v>
      </c>
      <c r="V58" s="75"/>
      <c r="W58" s="75"/>
      <c r="X58" s="74"/>
      <c r="Y58" s="74" t="s">
        <v>103</v>
      </c>
      <c r="Z58" s="76">
        <v>125000</v>
      </c>
      <c r="AA58" s="76"/>
    </row>
    <row r="59" spans="1:27" ht="25.5" x14ac:dyDescent="0.25">
      <c r="A59" s="24">
        <v>31100</v>
      </c>
      <c r="B59" s="73" t="s">
        <v>129</v>
      </c>
      <c r="C59" s="84" t="s">
        <v>130</v>
      </c>
      <c r="D59" s="74" t="s">
        <v>131</v>
      </c>
      <c r="E59" s="74" t="s">
        <v>43</v>
      </c>
      <c r="F59" s="75"/>
      <c r="G59" s="75"/>
      <c r="H59" s="75"/>
      <c r="I59" s="75"/>
      <c r="J59" s="75"/>
      <c r="K59" s="75"/>
      <c r="L59" s="87" t="s">
        <v>104</v>
      </c>
      <c r="M59" s="87" t="s">
        <v>104</v>
      </c>
      <c r="N59" s="87"/>
      <c r="O59" s="87"/>
      <c r="P59" s="87" t="s">
        <v>105</v>
      </c>
      <c r="Q59" s="87" t="s">
        <v>105</v>
      </c>
      <c r="R59" s="87"/>
      <c r="S59" s="87"/>
      <c r="T59" s="86" t="s">
        <v>106</v>
      </c>
      <c r="U59" s="86" t="s">
        <v>106</v>
      </c>
      <c r="V59" s="75"/>
      <c r="W59" s="75"/>
      <c r="X59" s="74"/>
      <c r="Y59" s="74" t="s">
        <v>107</v>
      </c>
      <c r="Z59" s="76">
        <v>125000</v>
      </c>
      <c r="AA59" s="76">
        <f>+Z59+Z58+Z57+Z56</f>
        <v>500000</v>
      </c>
    </row>
    <row r="60" spans="1:27" x14ac:dyDescent="0.25">
      <c r="A60" s="24">
        <v>32300</v>
      </c>
      <c r="B60" s="73" t="s">
        <v>132</v>
      </c>
      <c r="C60" s="74" t="s">
        <v>133</v>
      </c>
      <c r="D60" s="74" t="s">
        <v>134</v>
      </c>
      <c r="E60" s="74" t="s">
        <v>40</v>
      </c>
      <c r="F60" s="75"/>
      <c r="G60" s="75"/>
      <c r="H60" s="75"/>
      <c r="I60" s="75"/>
      <c r="J60" s="75"/>
      <c r="K60" s="75"/>
      <c r="L60" s="87" t="s">
        <v>92</v>
      </c>
      <c r="M60" s="87" t="s">
        <v>92</v>
      </c>
      <c r="N60" s="87"/>
      <c r="O60" s="87"/>
      <c r="P60" s="87"/>
      <c r="Q60" s="87"/>
      <c r="R60" s="87"/>
      <c r="S60" s="87"/>
      <c r="T60" s="86" t="s">
        <v>98</v>
      </c>
      <c r="U60" s="86" t="s">
        <v>98</v>
      </c>
      <c r="V60" s="75"/>
      <c r="W60" s="75"/>
      <c r="X60" s="74"/>
      <c r="Y60" s="74" t="s">
        <v>113</v>
      </c>
      <c r="Z60" s="76">
        <v>22000</v>
      </c>
      <c r="AA60" s="76"/>
    </row>
    <row r="61" spans="1:27" x14ac:dyDescent="0.25">
      <c r="A61" s="24">
        <v>32300</v>
      </c>
      <c r="B61" s="73" t="s">
        <v>132</v>
      </c>
      <c r="C61" s="89" t="s">
        <v>133</v>
      </c>
      <c r="D61" s="89" t="s">
        <v>134</v>
      </c>
      <c r="E61" s="74" t="s">
        <v>40</v>
      </c>
      <c r="F61" s="75"/>
      <c r="G61" s="75"/>
      <c r="H61" s="75"/>
      <c r="I61" s="75"/>
      <c r="J61" s="75"/>
      <c r="K61" s="75"/>
      <c r="L61" s="87" t="s">
        <v>100</v>
      </c>
      <c r="M61" s="87" t="s">
        <v>100</v>
      </c>
      <c r="N61" s="87"/>
      <c r="O61" s="87"/>
      <c r="P61" s="87"/>
      <c r="Q61" s="87"/>
      <c r="R61" s="87"/>
      <c r="S61" s="87"/>
      <c r="T61" s="86" t="s">
        <v>106</v>
      </c>
      <c r="U61" s="86" t="s">
        <v>106</v>
      </c>
      <c r="V61" s="75"/>
      <c r="W61" s="75"/>
      <c r="X61" s="74"/>
      <c r="Y61" s="74" t="s">
        <v>114</v>
      </c>
      <c r="Z61" s="76">
        <v>22000</v>
      </c>
      <c r="AA61" s="76">
        <f>+Z61+Z60</f>
        <v>44000</v>
      </c>
    </row>
    <row r="62" spans="1:27" x14ac:dyDescent="0.25">
      <c r="A62" s="24">
        <v>33100</v>
      </c>
      <c r="B62" s="90" t="s">
        <v>135</v>
      </c>
      <c r="C62" s="74" t="s">
        <v>136</v>
      </c>
      <c r="D62" s="74" t="s">
        <v>136</v>
      </c>
      <c r="E62" s="74" t="s">
        <v>40</v>
      </c>
      <c r="F62" s="75"/>
      <c r="G62" s="75"/>
      <c r="H62" s="75"/>
      <c r="I62" s="75"/>
      <c r="J62" s="75"/>
      <c r="K62" s="75"/>
      <c r="L62" s="87" t="s">
        <v>92</v>
      </c>
      <c r="M62" s="87" t="s">
        <v>92</v>
      </c>
      <c r="N62" s="87"/>
      <c r="O62" s="87"/>
      <c r="P62" s="87"/>
      <c r="Q62" s="87"/>
      <c r="R62" s="87"/>
      <c r="S62" s="87"/>
      <c r="T62" s="86" t="s">
        <v>98</v>
      </c>
      <c r="U62" s="86" t="s">
        <v>98</v>
      </c>
      <c r="V62" s="75"/>
      <c r="W62" s="75"/>
      <c r="X62" s="74"/>
      <c r="Y62" s="74" t="s">
        <v>113</v>
      </c>
      <c r="Z62" s="76">
        <v>50000</v>
      </c>
      <c r="AA62" s="76"/>
    </row>
    <row r="63" spans="1:27" x14ac:dyDescent="0.25">
      <c r="A63" s="24">
        <v>33100</v>
      </c>
      <c r="B63" s="90" t="s">
        <v>135</v>
      </c>
      <c r="C63" s="74" t="s">
        <v>136</v>
      </c>
      <c r="D63" s="74" t="s">
        <v>136</v>
      </c>
      <c r="E63" s="74" t="s">
        <v>40</v>
      </c>
      <c r="F63" s="75"/>
      <c r="G63" s="75"/>
      <c r="H63" s="75"/>
      <c r="I63" s="75"/>
      <c r="J63" s="75"/>
      <c r="K63" s="75"/>
      <c r="L63" s="87" t="s">
        <v>100</v>
      </c>
      <c r="M63" s="87" t="s">
        <v>100</v>
      </c>
      <c r="N63" s="87"/>
      <c r="O63" s="87"/>
      <c r="P63" s="87"/>
      <c r="Q63" s="87"/>
      <c r="R63" s="87"/>
      <c r="S63" s="87"/>
      <c r="T63" s="86" t="s">
        <v>106</v>
      </c>
      <c r="U63" s="86" t="s">
        <v>106</v>
      </c>
      <c r="V63" s="75"/>
      <c r="W63" s="75"/>
      <c r="X63" s="74"/>
      <c r="Y63" s="74" t="s">
        <v>114</v>
      </c>
      <c r="Z63" s="76">
        <v>50000</v>
      </c>
      <c r="AA63" s="76">
        <f>+Z63+Z62</f>
        <v>100000</v>
      </c>
    </row>
    <row r="64" spans="1:27" x14ac:dyDescent="0.25">
      <c r="A64" s="24">
        <v>33200</v>
      </c>
      <c r="B64" s="78" t="s">
        <v>137</v>
      </c>
      <c r="C64" s="74" t="s">
        <v>138</v>
      </c>
      <c r="D64" s="74" t="s">
        <v>138</v>
      </c>
      <c r="E64" s="74" t="s">
        <v>40</v>
      </c>
      <c r="F64" s="75"/>
      <c r="G64" s="75"/>
      <c r="H64" s="75"/>
      <c r="I64" s="75"/>
      <c r="J64" s="75"/>
      <c r="K64" s="75"/>
      <c r="L64" s="87" t="s">
        <v>92</v>
      </c>
      <c r="M64" s="87" t="s">
        <v>92</v>
      </c>
      <c r="N64" s="87"/>
      <c r="O64" s="87"/>
      <c r="P64" s="87"/>
      <c r="Q64" s="87"/>
      <c r="R64" s="87"/>
      <c r="S64" s="87"/>
      <c r="T64" s="86" t="s">
        <v>98</v>
      </c>
      <c r="U64" s="86" t="s">
        <v>98</v>
      </c>
      <c r="V64" s="75"/>
      <c r="W64" s="75"/>
      <c r="X64" s="74"/>
      <c r="Y64" s="74" t="s">
        <v>113</v>
      </c>
      <c r="Z64" s="76">
        <v>35000</v>
      </c>
      <c r="AA64" s="76"/>
    </row>
    <row r="65" spans="1:28" x14ac:dyDescent="0.25">
      <c r="A65" s="24">
        <v>33200</v>
      </c>
      <c r="B65" s="78" t="s">
        <v>137</v>
      </c>
      <c r="C65" s="74" t="s">
        <v>138</v>
      </c>
      <c r="D65" s="74" t="s">
        <v>138</v>
      </c>
      <c r="E65" s="74" t="s">
        <v>40</v>
      </c>
      <c r="F65" s="75"/>
      <c r="G65" s="75"/>
      <c r="H65" s="75"/>
      <c r="I65" s="75"/>
      <c r="J65" s="75"/>
      <c r="K65" s="75"/>
      <c r="L65" s="87" t="s">
        <v>100</v>
      </c>
      <c r="M65" s="87" t="s">
        <v>100</v>
      </c>
      <c r="N65" s="87"/>
      <c r="O65" s="87"/>
      <c r="P65" s="87"/>
      <c r="Q65" s="87"/>
      <c r="R65" s="87"/>
      <c r="S65" s="87"/>
      <c r="T65" s="86" t="s">
        <v>106</v>
      </c>
      <c r="U65" s="86" t="s">
        <v>106</v>
      </c>
      <c r="V65" s="75"/>
      <c r="W65" s="75"/>
      <c r="X65" s="74"/>
      <c r="Y65" s="74" t="s">
        <v>114</v>
      </c>
      <c r="Z65" s="76">
        <v>35000</v>
      </c>
      <c r="AA65" s="76">
        <f>+Z65+Z64</f>
        <v>70000</v>
      </c>
    </row>
    <row r="66" spans="1:28" x14ac:dyDescent="0.25">
      <c r="A66" s="24">
        <v>33300</v>
      </c>
      <c r="B66" s="78" t="s">
        <v>139</v>
      </c>
      <c r="C66" s="74" t="s">
        <v>140</v>
      </c>
      <c r="D66" s="74" t="s">
        <v>140</v>
      </c>
      <c r="E66" s="74" t="s">
        <v>43</v>
      </c>
      <c r="F66" s="75"/>
      <c r="G66" s="75"/>
      <c r="H66" s="75"/>
      <c r="I66" s="75"/>
      <c r="J66" s="75"/>
      <c r="K66" s="75"/>
      <c r="L66" s="86" t="s">
        <v>92</v>
      </c>
      <c r="M66" s="86" t="s">
        <v>92</v>
      </c>
      <c r="N66" s="86"/>
      <c r="O66" s="86"/>
      <c r="P66" s="86" t="s">
        <v>93</v>
      </c>
      <c r="Q66" s="86" t="s">
        <v>93</v>
      </c>
      <c r="R66" s="87"/>
      <c r="S66" s="87"/>
      <c r="T66" s="86" t="s">
        <v>94</v>
      </c>
      <c r="U66" s="86" t="s">
        <v>94</v>
      </c>
      <c r="V66" s="75"/>
      <c r="W66" s="75"/>
      <c r="X66" s="74"/>
      <c r="Y66" s="74" t="s">
        <v>95</v>
      </c>
      <c r="Z66" s="76">
        <v>75000</v>
      </c>
      <c r="AA66" s="76"/>
    </row>
    <row r="67" spans="1:28" ht="15" customHeight="1" x14ac:dyDescent="0.25">
      <c r="A67" s="24">
        <v>33300</v>
      </c>
      <c r="B67" s="78" t="s">
        <v>139</v>
      </c>
      <c r="C67" s="74" t="s">
        <v>140</v>
      </c>
      <c r="D67" s="74" t="s">
        <v>140</v>
      </c>
      <c r="E67" s="74" t="s">
        <v>43</v>
      </c>
      <c r="F67" s="75"/>
      <c r="G67" s="75"/>
      <c r="H67" s="75"/>
      <c r="I67" s="75"/>
      <c r="J67" s="75"/>
      <c r="K67" s="75"/>
      <c r="L67" s="86" t="s">
        <v>96</v>
      </c>
      <c r="M67" s="86" t="s">
        <v>96</v>
      </c>
      <c r="N67" s="86"/>
      <c r="O67" s="86"/>
      <c r="P67" s="86" t="s">
        <v>97</v>
      </c>
      <c r="Q67" s="86" t="s">
        <v>97</v>
      </c>
      <c r="R67" s="87"/>
      <c r="S67" s="87"/>
      <c r="T67" s="86" t="s">
        <v>98</v>
      </c>
      <c r="U67" s="86" t="s">
        <v>98</v>
      </c>
      <c r="V67" s="75"/>
      <c r="W67" s="75"/>
      <c r="X67" s="74"/>
      <c r="Y67" s="74" t="s">
        <v>99</v>
      </c>
      <c r="Z67" s="76">
        <v>75000</v>
      </c>
      <c r="AA67" s="76"/>
    </row>
    <row r="68" spans="1:28" ht="15" customHeight="1" x14ac:dyDescent="0.25">
      <c r="A68" s="24">
        <v>33300</v>
      </c>
      <c r="B68" s="78" t="s">
        <v>139</v>
      </c>
      <c r="C68" s="74" t="s">
        <v>140</v>
      </c>
      <c r="D68" s="74" t="s">
        <v>140</v>
      </c>
      <c r="E68" s="74" t="s">
        <v>43</v>
      </c>
      <c r="F68" s="75"/>
      <c r="G68" s="75"/>
      <c r="H68" s="75"/>
      <c r="I68" s="75"/>
      <c r="J68" s="75"/>
      <c r="K68" s="75"/>
      <c r="L68" s="86" t="s">
        <v>100</v>
      </c>
      <c r="M68" s="86" t="s">
        <v>100</v>
      </c>
      <c r="N68" s="86"/>
      <c r="O68" s="86"/>
      <c r="P68" s="86" t="s">
        <v>101</v>
      </c>
      <c r="Q68" s="86" t="s">
        <v>101</v>
      </c>
      <c r="R68" s="87"/>
      <c r="S68" s="87"/>
      <c r="T68" s="86" t="s">
        <v>102</v>
      </c>
      <c r="U68" s="86" t="s">
        <v>102</v>
      </c>
      <c r="V68" s="75"/>
      <c r="W68" s="75"/>
      <c r="X68" s="74"/>
      <c r="Y68" s="74" t="s">
        <v>103</v>
      </c>
      <c r="Z68" s="76">
        <v>75000</v>
      </c>
      <c r="AA68" s="76"/>
    </row>
    <row r="69" spans="1:28" ht="15" customHeight="1" x14ac:dyDescent="0.25">
      <c r="A69" s="24">
        <v>33300</v>
      </c>
      <c r="B69" s="78" t="s">
        <v>139</v>
      </c>
      <c r="C69" s="74" t="s">
        <v>140</v>
      </c>
      <c r="D69" s="74" t="s">
        <v>140</v>
      </c>
      <c r="E69" s="74" t="s">
        <v>43</v>
      </c>
      <c r="F69" s="75"/>
      <c r="G69" s="75"/>
      <c r="H69" s="75"/>
      <c r="I69" s="75"/>
      <c r="J69" s="75"/>
      <c r="K69" s="75"/>
      <c r="L69" s="87" t="s">
        <v>104</v>
      </c>
      <c r="M69" s="87" t="s">
        <v>104</v>
      </c>
      <c r="N69" s="87"/>
      <c r="O69" s="87"/>
      <c r="P69" s="87" t="s">
        <v>105</v>
      </c>
      <c r="Q69" s="87" t="s">
        <v>105</v>
      </c>
      <c r="R69" s="87"/>
      <c r="S69" s="87"/>
      <c r="T69" s="86" t="s">
        <v>106</v>
      </c>
      <c r="U69" s="86" t="s">
        <v>106</v>
      </c>
      <c r="V69" s="75"/>
      <c r="W69" s="75"/>
      <c r="X69" s="74"/>
      <c r="Y69" s="74" t="s">
        <v>107</v>
      </c>
      <c r="Z69" s="76">
        <v>75000</v>
      </c>
      <c r="AA69" s="76">
        <f>+Z69+Z68+Z67+Z66</f>
        <v>300000</v>
      </c>
      <c r="AB69" s="88"/>
    </row>
    <row r="70" spans="1:28" ht="15" customHeight="1" x14ac:dyDescent="0.25">
      <c r="A70" s="24">
        <v>33400</v>
      </c>
      <c r="B70" s="78" t="s">
        <v>141</v>
      </c>
      <c r="C70" s="74" t="s">
        <v>142</v>
      </c>
      <c r="D70" s="74" t="s">
        <v>142</v>
      </c>
      <c r="E70" s="74" t="s">
        <v>40</v>
      </c>
      <c r="F70" s="75"/>
      <c r="G70" s="75"/>
      <c r="H70" s="75"/>
      <c r="I70" s="75"/>
      <c r="J70" s="75"/>
      <c r="K70" s="75"/>
      <c r="L70" s="86" t="s">
        <v>92</v>
      </c>
      <c r="M70" s="86" t="s">
        <v>92</v>
      </c>
      <c r="N70" s="86"/>
      <c r="O70" s="86"/>
      <c r="P70" s="86" t="s">
        <v>93</v>
      </c>
      <c r="Q70" s="86" t="s">
        <v>93</v>
      </c>
      <c r="R70" s="87"/>
      <c r="S70" s="87"/>
      <c r="T70" s="86" t="s">
        <v>94</v>
      </c>
      <c r="U70" s="86" t="s">
        <v>94</v>
      </c>
      <c r="V70" s="75"/>
      <c r="W70" s="75"/>
      <c r="X70" s="74"/>
      <c r="Y70" s="74" t="s">
        <v>95</v>
      </c>
      <c r="Z70" s="76">
        <v>12500</v>
      </c>
      <c r="AA70" s="76"/>
    </row>
    <row r="71" spans="1:28" ht="15" customHeight="1" x14ac:dyDescent="0.25">
      <c r="A71" s="24">
        <v>33400</v>
      </c>
      <c r="B71" s="78" t="s">
        <v>141</v>
      </c>
      <c r="C71" s="74" t="s">
        <v>142</v>
      </c>
      <c r="D71" s="74" t="s">
        <v>142</v>
      </c>
      <c r="E71" s="74" t="s">
        <v>40</v>
      </c>
      <c r="F71" s="75"/>
      <c r="G71" s="75"/>
      <c r="H71" s="75"/>
      <c r="I71" s="75"/>
      <c r="J71" s="75"/>
      <c r="K71" s="75"/>
      <c r="L71" s="86" t="s">
        <v>96</v>
      </c>
      <c r="M71" s="86" t="s">
        <v>96</v>
      </c>
      <c r="N71" s="86"/>
      <c r="O71" s="86"/>
      <c r="P71" s="86" t="s">
        <v>97</v>
      </c>
      <c r="Q71" s="86" t="s">
        <v>97</v>
      </c>
      <c r="R71" s="87"/>
      <c r="S71" s="87"/>
      <c r="T71" s="86" t="s">
        <v>98</v>
      </c>
      <c r="U71" s="86" t="s">
        <v>98</v>
      </c>
      <c r="V71" s="75"/>
      <c r="W71" s="75"/>
      <c r="X71" s="74"/>
      <c r="Y71" s="74" t="s">
        <v>99</v>
      </c>
      <c r="Z71" s="76">
        <v>12500</v>
      </c>
      <c r="AA71" s="76"/>
    </row>
    <row r="72" spans="1:28" ht="15" customHeight="1" x14ac:dyDescent="0.25">
      <c r="A72" s="24">
        <v>33400</v>
      </c>
      <c r="B72" s="78" t="s">
        <v>141</v>
      </c>
      <c r="C72" s="74" t="s">
        <v>142</v>
      </c>
      <c r="D72" s="74" t="s">
        <v>142</v>
      </c>
      <c r="E72" s="74" t="s">
        <v>40</v>
      </c>
      <c r="F72" s="75"/>
      <c r="G72" s="75"/>
      <c r="H72" s="75"/>
      <c r="I72" s="75"/>
      <c r="J72" s="75"/>
      <c r="K72" s="75"/>
      <c r="L72" s="86" t="s">
        <v>100</v>
      </c>
      <c r="M72" s="86" t="s">
        <v>100</v>
      </c>
      <c r="N72" s="86"/>
      <c r="O72" s="86"/>
      <c r="P72" s="86" t="s">
        <v>101</v>
      </c>
      <c r="Q72" s="86" t="s">
        <v>101</v>
      </c>
      <c r="R72" s="87"/>
      <c r="S72" s="87"/>
      <c r="T72" s="86" t="s">
        <v>102</v>
      </c>
      <c r="U72" s="86" t="s">
        <v>102</v>
      </c>
      <c r="V72" s="75"/>
      <c r="W72" s="75"/>
      <c r="X72" s="74"/>
      <c r="Y72" s="74" t="s">
        <v>103</v>
      </c>
      <c r="Z72" s="76">
        <v>12500</v>
      </c>
      <c r="AA72" s="76"/>
    </row>
    <row r="73" spans="1:28" ht="15" customHeight="1" x14ac:dyDescent="0.25">
      <c r="A73" s="24">
        <v>33400</v>
      </c>
      <c r="B73" s="78" t="s">
        <v>141</v>
      </c>
      <c r="C73" s="74" t="s">
        <v>142</v>
      </c>
      <c r="D73" s="74" t="s">
        <v>142</v>
      </c>
      <c r="E73" s="74" t="s">
        <v>40</v>
      </c>
      <c r="F73" s="75"/>
      <c r="G73" s="75"/>
      <c r="H73" s="75"/>
      <c r="I73" s="75"/>
      <c r="J73" s="75"/>
      <c r="K73" s="75"/>
      <c r="L73" s="87" t="s">
        <v>104</v>
      </c>
      <c r="M73" s="87" t="s">
        <v>104</v>
      </c>
      <c r="N73" s="87"/>
      <c r="O73" s="87"/>
      <c r="P73" s="87" t="s">
        <v>105</v>
      </c>
      <c r="Q73" s="87" t="s">
        <v>105</v>
      </c>
      <c r="R73" s="87"/>
      <c r="S73" s="87"/>
      <c r="T73" s="86" t="s">
        <v>106</v>
      </c>
      <c r="U73" s="86" t="s">
        <v>106</v>
      </c>
      <c r="V73" s="75"/>
      <c r="W73" s="75"/>
      <c r="X73" s="74"/>
      <c r="Y73" s="74" t="s">
        <v>107</v>
      </c>
      <c r="Z73" s="76">
        <v>12500</v>
      </c>
      <c r="AA73" s="76">
        <f>+Z73+Z72+Z71+Z70</f>
        <v>50000</v>
      </c>
    </row>
    <row r="74" spans="1:28" ht="15" customHeight="1" x14ac:dyDescent="0.25">
      <c r="A74" s="24">
        <v>33500</v>
      </c>
      <c r="B74" s="78" t="s">
        <v>143</v>
      </c>
      <c r="C74" s="91" t="s">
        <v>143</v>
      </c>
      <c r="D74" s="91" t="str">
        <f t="shared" ref="D74:D96" si="0">+C74</f>
        <v>Libros, Revistas y Periodicos</v>
      </c>
      <c r="E74" s="74" t="s">
        <v>40</v>
      </c>
      <c r="F74" s="75"/>
      <c r="G74" s="75"/>
      <c r="H74" s="75"/>
      <c r="I74" s="75"/>
      <c r="J74" s="75"/>
      <c r="K74" s="75"/>
      <c r="L74" s="86" t="s">
        <v>92</v>
      </c>
      <c r="M74" s="86" t="s">
        <v>92</v>
      </c>
      <c r="N74" s="86"/>
      <c r="O74" s="86"/>
      <c r="P74" s="86" t="s">
        <v>93</v>
      </c>
      <c r="Q74" s="86" t="s">
        <v>93</v>
      </c>
      <c r="R74" s="87"/>
      <c r="S74" s="87"/>
      <c r="T74" s="86" t="s">
        <v>94</v>
      </c>
      <c r="U74" s="86" t="s">
        <v>94</v>
      </c>
      <c r="V74" s="75"/>
      <c r="W74" s="75"/>
      <c r="X74" s="74"/>
      <c r="Y74" s="74" t="s">
        <v>95</v>
      </c>
      <c r="Z74" s="76">
        <v>25000</v>
      </c>
      <c r="AA74" s="76">
        <v>25000</v>
      </c>
    </row>
    <row r="75" spans="1:28" x14ac:dyDescent="0.25">
      <c r="A75" s="24">
        <v>34400</v>
      </c>
      <c r="B75" s="78" t="s">
        <v>144</v>
      </c>
      <c r="C75" s="74" t="s">
        <v>145</v>
      </c>
      <c r="D75" s="74" t="str">
        <f t="shared" si="0"/>
        <v>llantas, neumaticos, etc.</v>
      </c>
      <c r="E75" s="74" t="s">
        <v>43</v>
      </c>
      <c r="F75" s="75"/>
      <c r="G75" s="75"/>
      <c r="H75" s="75"/>
      <c r="I75" s="75"/>
      <c r="J75" s="75"/>
      <c r="K75" s="75"/>
      <c r="L75" s="86" t="s">
        <v>92</v>
      </c>
      <c r="M75" s="86" t="s">
        <v>92</v>
      </c>
      <c r="N75" s="86"/>
      <c r="O75" s="86"/>
      <c r="P75" s="86" t="s">
        <v>93</v>
      </c>
      <c r="Q75" s="86" t="s">
        <v>93</v>
      </c>
      <c r="R75" s="87"/>
      <c r="S75" s="87"/>
      <c r="T75" s="86" t="s">
        <v>94</v>
      </c>
      <c r="U75" s="86" t="s">
        <v>94</v>
      </c>
      <c r="V75" s="75"/>
      <c r="W75" s="75"/>
      <c r="X75" s="74"/>
      <c r="Y75" s="74" t="s">
        <v>95</v>
      </c>
      <c r="Z75" s="76">
        <v>296500</v>
      </c>
      <c r="AA75" s="92"/>
    </row>
    <row r="76" spans="1:28" ht="22.5" x14ac:dyDescent="0.25">
      <c r="A76" s="24">
        <v>34400</v>
      </c>
      <c r="B76" s="78" t="s">
        <v>144</v>
      </c>
      <c r="C76" s="74" t="s">
        <v>145</v>
      </c>
      <c r="D76" s="74" t="str">
        <f t="shared" si="0"/>
        <v>llantas, neumaticos, etc.</v>
      </c>
      <c r="E76" s="74" t="s">
        <v>43</v>
      </c>
      <c r="F76" s="75"/>
      <c r="G76" s="75"/>
      <c r="H76" s="75"/>
      <c r="I76" s="75"/>
      <c r="J76" s="75"/>
      <c r="K76" s="75"/>
      <c r="L76" s="86" t="s">
        <v>96</v>
      </c>
      <c r="M76" s="86" t="s">
        <v>96</v>
      </c>
      <c r="N76" s="86"/>
      <c r="O76" s="86"/>
      <c r="P76" s="86" t="s">
        <v>97</v>
      </c>
      <c r="Q76" s="86" t="s">
        <v>97</v>
      </c>
      <c r="R76" s="87"/>
      <c r="S76" s="87"/>
      <c r="T76" s="86" t="s">
        <v>98</v>
      </c>
      <c r="U76" s="86" t="s">
        <v>98</v>
      </c>
      <c r="V76" s="75"/>
      <c r="W76" s="75"/>
      <c r="X76" s="74"/>
      <c r="Y76" s="74" t="s">
        <v>99</v>
      </c>
      <c r="Z76" s="76">
        <v>296500</v>
      </c>
      <c r="AA76" s="92"/>
    </row>
    <row r="77" spans="1:28" x14ac:dyDescent="0.25">
      <c r="A77" s="24">
        <v>34400</v>
      </c>
      <c r="B77" s="78" t="s">
        <v>144</v>
      </c>
      <c r="C77" s="74" t="s">
        <v>145</v>
      </c>
      <c r="D77" s="74" t="str">
        <f t="shared" si="0"/>
        <v>llantas, neumaticos, etc.</v>
      </c>
      <c r="E77" s="74" t="s">
        <v>43</v>
      </c>
      <c r="F77" s="75"/>
      <c r="G77" s="75"/>
      <c r="H77" s="75"/>
      <c r="I77" s="75"/>
      <c r="J77" s="75"/>
      <c r="K77" s="75"/>
      <c r="L77" s="86" t="s">
        <v>100</v>
      </c>
      <c r="M77" s="86" t="s">
        <v>100</v>
      </c>
      <c r="N77" s="86"/>
      <c r="O77" s="86"/>
      <c r="P77" s="86" t="s">
        <v>101</v>
      </c>
      <c r="Q77" s="86" t="s">
        <v>101</v>
      </c>
      <c r="R77" s="87"/>
      <c r="S77" s="87"/>
      <c r="T77" s="86" t="s">
        <v>102</v>
      </c>
      <c r="U77" s="86" t="s">
        <v>102</v>
      </c>
      <c r="V77" s="75"/>
      <c r="W77" s="75"/>
      <c r="X77" s="74"/>
      <c r="Y77" s="74" t="s">
        <v>103</v>
      </c>
      <c r="Z77" s="76">
        <v>296500</v>
      </c>
      <c r="AA77" s="92"/>
    </row>
    <row r="78" spans="1:28" x14ac:dyDescent="0.25">
      <c r="A78" s="24">
        <v>34400</v>
      </c>
      <c r="B78" s="78" t="s">
        <v>144</v>
      </c>
      <c r="C78" s="74" t="s">
        <v>145</v>
      </c>
      <c r="D78" s="74" t="str">
        <f t="shared" si="0"/>
        <v>llantas, neumaticos, etc.</v>
      </c>
      <c r="E78" s="74" t="s">
        <v>43</v>
      </c>
      <c r="F78" s="75"/>
      <c r="G78" s="75"/>
      <c r="H78" s="75"/>
      <c r="I78" s="75"/>
      <c r="J78" s="75"/>
      <c r="K78" s="75"/>
      <c r="L78" s="87" t="s">
        <v>104</v>
      </c>
      <c r="M78" s="87" t="s">
        <v>104</v>
      </c>
      <c r="N78" s="87"/>
      <c r="O78" s="87"/>
      <c r="P78" s="87" t="s">
        <v>105</v>
      </c>
      <c r="Q78" s="87" t="s">
        <v>105</v>
      </c>
      <c r="R78" s="87"/>
      <c r="S78" s="87"/>
      <c r="T78" s="86" t="s">
        <v>106</v>
      </c>
      <c r="U78" s="86" t="s">
        <v>106</v>
      </c>
      <c r="V78" s="75"/>
      <c r="W78" s="75"/>
      <c r="X78" s="74"/>
      <c r="Y78" s="74" t="s">
        <v>107</v>
      </c>
      <c r="Z78" s="76">
        <v>296500</v>
      </c>
      <c r="AA78" s="76">
        <f>+Z78+Z77+Z76+Z75</f>
        <v>1186000</v>
      </c>
      <c r="AB78" s="88"/>
    </row>
    <row r="79" spans="1:28" x14ac:dyDescent="0.25">
      <c r="A79" s="24">
        <v>35500</v>
      </c>
      <c r="B79" s="78" t="s">
        <v>146</v>
      </c>
      <c r="C79" s="74" t="s">
        <v>147</v>
      </c>
      <c r="D79" s="74" t="str">
        <f t="shared" si="0"/>
        <v>Pinturas</v>
      </c>
      <c r="E79" s="74" t="s">
        <v>40</v>
      </c>
      <c r="F79" s="75"/>
      <c r="G79" s="75"/>
      <c r="H79" s="75"/>
      <c r="I79" s="75"/>
      <c r="J79" s="75"/>
      <c r="K79" s="75"/>
      <c r="L79" s="87" t="s">
        <v>92</v>
      </c>
      <c r="M79" s="87" t="s">
        <v>92</v>
      </c>
      <c r="N79" s="87"/>
      <c r="O79" s="87"/>
      <c r="P79" s="87"/>
      <c r="Q79" s="87"/>
      <c r="R79" s="87"/>
      <c r="S79" s="87"/>
      <c r="T79" s="86" t="s">
        <v>98</v>
      </c>
      <c r="U79" s="86" t="s">
        <v>98</v>
      </c>
      <c r="V79" s="75"/>
      <c r="W79" s="75"/>
      <c r="X79" s="74"/>
      <c r="Y79" s="74" t="s">
        <v>113</v>
      </c>
      <c r="Z79" s="76">
        <v>17500</v>
      </c>
      <c r="AA79" s="76"/>
    </row>
    <row r="80" spans="1:28" x14ac:dyDescent="0.25">
      <c r="A80" s="24">
        <v>35500</v>
      </c>
      <c r="B80" s="78" t="s">
        <v>146</v>
      </c>
      <c r="C80" s="74" t="s">
        <v>147</v>
      </c>
      <c r="D80" s="74" t="str">
        <f t="shared" si="0"/>
        <v>Pinturas</v>
      </c>
      <c r="E80" s="74" t="s">
        <v>40</v>
      </c>
      <c r="F80" s="75"/>
      <c r="G80" s="75"/>
      <c r="H80" s="75"/>
      <c r="I80" s="75"/>
      <c r="J80" s="75"/>
      <c r="K80" s="75"/>
      <c r="L80" s="87" t="s">
        <v>100</v>
      </c>
      <c r="M80" s="87" t="s">
        <v>100</v>
      </c>
      <c r="N80" s="87"/>
      <c r="O80" s="87"/>
      <c r="P80" s="87"/>
      <c r="Q80" s="87"/>
      <c r="R80" s="87"/>
      <c r="S80" s="87"/>
      <c r="T80" s="86" t="s">
        <v>106</v>
      </c>
      <c r="U80" s="86" t="s">
        <v>106</v>
      </c>
      <c r="V80" s="75"/>
      <c r="W80" s="75"/>
      <c r="X80" s="74"/>
      <c r="Y80" s="74" t="s">
        <v>114</v>
      </c>
      <c r="Z80" s="76">
        <v>17500</v>
      </c>
      <c r="AA80" s="76">
        <f>+Z80+Z79</f>
        <v>35000</v>
      </c>
    </row>
    <row r="81" spans="1:27" ht="15" customHeight="1" x14ac:dyDescent="0.25">
      <c r="A81" s="24">
        <v>35650</v>
      </c>
      <c r="B81" s="78" t="s">
        <v>148</v>
      </c>
      <c r="C81" s="74" t="str">
        <f t="shared" ref="C81:C94" si="1">+B81</f>
        <v>Aceites y Grasas Lubricantes</v>
      </c>
      <c r="D81" s="93" t="str">
        <f t="shared" si="0"/>
        <v>Aceites y Grasas Lubricantes</v>
      </c>
      <c r="E81" s="74" t="s">
        <v>40</v>
      </c>
      <c r="F81" s="75"/>
      <c r="G81" s="75"/>
      <c r="H81" s="75"/>
      <c r="I81" s="75"/>
      <c r="J81" s="75"/>
      <c r="K81" s="75"/>
      <c r="L81" s="87"/>
      <c r="M81" s="87" t="s">
        <v>92</v>
      </c>
      <c r="N81" s="87"/>
      <c r="O81" s="87"/>
      <c r="P81" s="87"/>
      <c r="Q81" s="87" t="s">
        <v>92</v>
      </c>
      <c r="R81" s="87"/>
      <c r="S81" s="87"/>
      <c r="T81" s="86"/>
      <c r="U81" s="86" t="s">
        <v>92</v>
      </c>
      <c r="V81" s="75"/>
      <c r="W81" s="75"/>
      <c r="X81" s="74"/>
      <c r="Y81" s="74" t="s">
        <v>149</v>
      </c>
      <c r="Z81" s="76">
        <v>8333.3333000000002</v>
      </c>
      <c r="AA81" s="76"/>
    </row>
    <row r="82" spans="1:27" ht="15" customHeight="1" x14ac:dyDescent="0.25">
      <c r="A82" s="24">
        <v>35650</v>
      </c>
      <c r="B82" s="78" t="s">
        <v>148</v>
      </c>
      <c r="C82" s="74" t="str">
        <f t="shared" si="1"/>
        <v>Aceites y Grasas Lubricantes</v>
      </c>
      <c r="D82" s="93" t="str">
        <f t="shared" si="0"/>
        <v>Aceites y Grasas Lubricantes</v>
      </c>
      <c r="E82" s="74" t="s">
        <v>40</v>
      </c>
      <c r="F82" s="75"/>
      <c r="G82" s="75"/>
      <c r="H82" s="75"/>
      <c r="I82" s="75"/>
      <c r="J82" s="75"/>
      <c r="K82" s="75"/>
      <c r="L82" s="87"/>
      <c r="M82" s="87" t="s">
        <v>93</v>
      </c>
      <c r="N82" s="87"/>
      <c r="O82" s="87"/>
      <c r="P82" s="87"/>
      <c r="Q82" s="87" t="str">
        <f t="shared" ref="Q82:Q92" si="2">+M82</f>
        <v>feb</v>
      </c>
      <c r="R82" s="87"/>
      <c r="S82" s="87"/>
      <c r="T82" s="86"/>
      <c r="U82" s="86" t="str">
        <f t="shared" ref="U82:U92" si="3">+Q82</f>
        <v>feb</v>
      </c>
      <c r="V82" s="75"/>
      <c r="W82" s="75"/>
      <c r="X82" s="74"/>
      <c r="Y82" s="74" t="s">
        <v>150</v>
      </c>
      <c r="Z82" s="76">
        <v>8333.3333000000002</v>
      </c>
      <c r="AA82" s="76"/>
    </row>
    <row r="83" spans="1:27" ht="15" customHeight="1" x14ac:dyDescent="0.25">
      <c r="A83" s="24">
        <v>35650</v>
      </c>
      <c r="B83" s="78" t="s">
        <v>148</v>
      </c>
      <c r="C83" s="74" t="str">
        <f t="shared" si="1"/>
        <v>Aceites y Grasas Lubricantes</v>
      </c>
      <c r="D83" s="93" t="str">
        <f t="shared" si="0"/>
        <v>Aceites y Grasas Lubricantes</v>
      </c>
      <c r="E83" s="74" t="s">
        <v>40</v>
      </c>
      <c r="F83" s="75"/>
      <c r="G83" s="75"/>
      <c r="H83" s="75"/>
      <c r="I83" s="75"/>
      <c r="J83" s="75"/>
      <c r="K83" s="75"/>
      <c r="L83" s="87"/>
      <c r="M83" s="87" t="s">
        <v>94</v>
      </c>
      <c r="N83" s="87"/>
      <c r="O83" s="87"/>
      <c r="P83" s="87"/>
      <c r="Q83" s="87" t="str">
        <f t="shared" si="2"/>
        <v>mar</v>
      </c>
      <c r="R83" s="87"/>
      <c r="S83" s="87"/>
      <c r="T83" s="86"/>
      <c r="U83" s="86" t="str">
        <f t="shared" si="3"/>
        <v>mar</v>
      </c>
      <c r="V83" s="75"/>
      <c r="W83" s="75"/>
      <c r="X83" s="74"/>
      <c r="Y83" s="74" t="s">
        <v>151</v>
      </c>
      <c r="Z83" s="76">
        <v>8333.3333000000002</v>
      </c>
      <c r="AA83" s="76"/>
    </row>
    <row r="84" spans="1:27" ht="15" customHeight="1" x14ac:dyDescent="0.25">
      <c r="A84" s="24">
        <v>35650</v>
      </c>
      <c r="B84" s="78" t="s">
        <v>148</v>
      </c>
      <c r="C84" s="74" t="str">
        <f t="shared" si="1"/>
        <v>Aceites y Grasas Lubricantes</v>
      </c>
      <c r="D84" s="93" t="str">
        <f t="shared" si="0"/>
        <v>Aceites y Grasas Lubricantes</v>
      </c>
      <c r="E84" s="74" t="s">
        <v>40</v>
      </c>
      <c r="F84" s="75"/>
      <c r="G84" s="75"/>
      <c r="H84" s="75"/>
      <c r="I84" s="75"/>
      <c r="J84" s="75"/>
      <c r="K84" s="75"/>
      <c r="L84" s="87"/>
      <c r="M84" s="87" t="s">
        <v>96</v>
      </c>
      <c r="N84" s="87"/>
      <c r="O84" s="87"/>
      <c r="P84" s="87"/>
      <c r="Q84" s="87" t="str">
        <f t="shared" si="2"/>
        <v>abr</v>
      </c>
      <c r="R84" s="87"/>
      <c r="S84" s="87"/>
      <c r="T84" s="86"/>
      <c r="U84" s="86" t="str">
        <f t="shared" si="3"/>
        <v>abr</v>
      </c>
      <c r="V84" s="75"/>
      <c r="W84" s="75"/>
      <c r="X84" s="74"/>
      <c r="Y84" s="74" t="s">
        <v>152</v>
      </c>
      <c r="Z84" s="76">
        <v>8333.3333000000002</v>
      </c>
      <c r="AA84" s="76"/>
    </row>
    <row r="85" spans="1:27" ht="15" customHeight="1" x14ac:dyDescent="0.25">
      <c r="A85" s="24">
        <v>35650</v>
      </c>
      <c r="B85" s="78" t="s">
        <v>148</v>
      </c>
      <c r="C85" s="74" t="str">
        <f t="shared" si="1"/>
        <v>Aceites y Grasas Lubricantes</v>
      </c>
      <c r="D85" s="93" t="str">
        <f t="shared" si="0"/>
        <v>Aceites y Grasas Lubricantes</v>
      </c>
      <c r="E85" s="74" t="s">
        <v>40</v>
      </c>
      <c r="F85" s="75"/>
      <c r="G85" s="75"/>
      <c r="H85" s="75"/>
      <c r="I85" s="75"/>
      <c r="J85" s="75"/>
      <c r="K85" s="75"/>
      <c r="L85" s="87"/>
      <c r="M85" s="87" t="s">
        <v>97</v>
      </c>
      <c r="N85" s="87"/>
      <c r="O85" s="87"/>
      <c r="P85" s="87"/>
      <c r="Q85" s="87" t="str">
        <f t="shared" si="2"/>
        <v>may</v>
      </c>
      <c r="R85" s="87"/>
      <c r="S85" s="87"/>
      <c r="T85" s="86"/>
      <c r="U85" s="86" t="str">
        <f t="shared" si="3"/>
        <v>may</v>
      </c>
      <c r="V85" s="75"/>
      <c r="W85" s="75"/>
      <c r="X85" s="74"/>
      <c r="Y85" s="74" t="s">
        <v>153</v>
      </c>
      <c r="Z85" s="76">
        <v>8333.3333000000002</v>
      </c>
      <c r="AA85" s="76"/>
    </row>
    <row r="86" spans="1:27" ht="15" customHeight="1" x14ac:dyDescent="0.25">
      <c r="A86" s="24">
        <v>35650</v>
      </c>
      <c r="B86" s="78" t="s">
        <v>148</v>
      </c>
      <c r="C86" s="74" t="str">
        <f t="shared" si="1"/>
        <v>Aceites y Grasas Lubricantes</v>
      </c>
      <c r="D86" s="93" t="str">
        <f t="shared" si="0"/>
        <v>Aceites y Grasas Lubricantes</v>
      </c>
      <c r="E86" s="74" t="s">
        <v>40</v>
      </c>
      <c r="F86" s="75"/>
      <c r="G86" s="75"/>
      <c r="H86" s="75"/>
      <c r="I86" s="75"/>
      <c r="J86" s="75"/>
      <c r="K86" s="75"/>
      <c r="L86" s="87"/>
      <c r="M86" s="87" t="s">
        <v>98</v>
      </c>
      <c r="N86" s="87"/>
      <c r="O86" s="87"/>
      <c r="P86" s="87"/>
      <c r="Q86" s="87" t="str">
        <f t="shared" si="2"/>
        <v>jun</v>
      </c>
      <c r="R86" s="87"/>
      <c r="S86" s="87"/>
      <c r="T86" s="86"/>
      <c r="U86" s="86" t="str">
        <f t="shared" si="3"/>
        <v>jun</v>
      </c>
      <c r="V86" s="75"/>
      <c r="W86" s="75"/>
      <c r="X86" s="74"/>
      <c r="Y86" s="74" t="s">
        <v>154</v>
      </c>
      <c r="Z86" s="76">
        <v>8333.3333000000002</v>
      </c>
      <c r="AA86" s="76"/>
    </row>
    <row r="87" spans="1:27" ht="15" customHeight="1" x14ac:dyDescent="0.25">
      <c r="A87" s="24">
        <v>35650</v>
      </c>
      <c r="B87" s="78" t="s">
        <v>148</v>
      </c>
      <c r="C87" s="74" t="str">
        <f t="shared" si="1"/>
        <v>Aceites y Grasas Lubricantes</v>
      </c>
      <c r="D87" s="93" t="str">
        <f t="shared" si="0"/>
        <v>Aceites y Grasas Lubricantes</v>
      </c>
      <c r="E87" s="74" t="s">
        <v>40</v>
      </c>
      <c r="F87" s="75"/>
      <c r="G87" s="75"/>
      <c r="H87" s="75"/>
      <c r="I87" s="75"/>
      <c r="J87" s="75"/>
      <c r="K87" s="75"/>
      <c r="L87" s="87"/>
      <c r="M87" s="87" t="s">
        <v>100</v>
      </c>
      <c r="N87" s="87"/>
      <c r="O87" s="87"/>
      <c r="P87" s="87"/>
      <c r="Q87" s="87" t="str">
        <f t="shared" si="2"/>
        <v>jul</v>
      </c>
      <c r="R87" s="87"/>
      <c r="S87" s="87"/>
      <c r="T87" s="86"/>
      <c r="U87" s="86" t="str">
        <f t="shared" si="3"/>
        <v>jul</v>
      </c>
      <c r="V87" s="75"/>
      <c r="W87" s="75"/>
      <c r="X87" s="74"/>
      <c r="Y87" s="74" t="s">
        <v>155</v>
      </c>
      <c r="Z87" s="76">
        <v>8333.3333000000002</v>
      </c>
      <c r="AA87" s="76"/>
    </row>
    <row r="88" spans="1:27" ht="15" customHeight="1" x14ac:dyDescent="0.25">
      <c r="A88" s="24">
        <v>35650</v>
      </c>
      <c r="B88" s="78" t="s">
        <v>148</v>
      </c>
      <c r="C88" s="74" t="str">
        <f t="shared" si="1"/>
        <v>Aceites y Grasas Lubricantes</v>
      </c>
      <c r="D88" s="93" t="str">
        <f t="shared" si="0"/>
        <v>Aceites y Grasas Lubricantes</v>
      </c>
      <c r="E88" s="74" t="s">
        <v>40</v>
      </c>
      <c r="F88" s="75"/>
      <c r="G88" s="75"/>
      <c r="H88" s="75"/>
      <c r="I88" s="75"/>
      <c r="J88" s="75"/>
      <c r="K88" s="75"/>
      <c r="L88" s="87"/>
      <c r="M88" s="87" t="s">
        <v>101</v>
      </c>
      <c r="N88" s="87"/>
      <c r="O88" s="87"/>
      <c r="P88" s="87"/>
      <c r="Q88" s="87" t="str">
        <f t="shared" si="2"/>
        <v>agosto</v>
      </c>
      <c r="R88" s="87"/>
      <c r="S88" s="87"/>
      <c r="T88" s="86"/>
      <c r="U88" s="86" t="str">
        <f t="shared" si="3"/>
        <v>agosto</v>
      </c>
      <c r="V88" s="75"/>
      <c r="W88" s="75"/>
      <c r="X88" s="74"/>
      <c r="Y88" s="74" t="s">
        <v>156</v>
      </c>
      <c r="Z88" s="76">
        <v>8333.3333000000002</v>
      </c>
      <c r="AA88" s="76"/>
    </row>
    <row r="89" spans="1:27" ht="15" customHeight="1" x14ac:dyDescent="0.25">
      <c r="A89" s="24">
        <v>35650</v>
      </c>
      <c r="B89" s="78" t="s">
        <v>148</v>
      </c>
      <c r="C89" s="74" t="str">
        <f t="shared" si="1"/>
        <v>Aceites y Grasas Lubricantes</v>
      </c>
      <c r="D89" s="93" t="str">
        <f t="shared" si="0"/>
        <v>Aceites y Grasas Lubricantes</v>
      </c>
      <c r="E89" s="74" t="s">
        <v>40</v>
      </c>
      <c r="F89" s="75"/>
      <c r="G89" s="75"/>
      <c r="H89" s="75"/>
      <c r="I89" s="75"/>
      <c r="J89" s="75"/>
      <c r="K89" s="75"/>
      <c r="L89" s="87"/>
      <c r="M89" s="87" t="s">
        <v>102</v>
      </c>
      <c r="N89" s="87"/>
      <c r="O89" s="87"/>
      <c r="P89" s="87"/>
      <c r="Q89" s="87" t="str">
        <f t="shared" si="2"/>
        <v>sept</v>
      </c>
      <c r="R89" s="87"/>
      <c r="S89" s="87"/>
      <c r="T89" s="86"/>
      <c r="U89" s="86" t="str">
        <f t="shared" si="3"/>
        <v>sept</v>
      </c>
      <c r="V89" s="75"/>
      <c r="W89" s="75"/>
      <c r="X89" s="74"/>
      <c r="Y89" s="74" t="s">
        <v>157</v>
      </c>
      <c r="Z89" s="76">
        <v>8333.3333000000002</v>
      </c>
      <c r="AA89" s="76"/>
    </row>
    <row r="90" spans="1:27" ht="15" customHeight="1" x14ac:dyDescent="0.25">
      <c r="A90" s="24">
        <v>35650</v>
      </c>
      <c r="B90" s="78" t="s">
        <v>148</v>
      </c>
      <c r="C90" s="74" t="str">
        <f t="shared" si="1"/>
        <v>Aceites y Grasas Lubricantes</v>
      </c>
      <c r="D90" s="93" t="str">
        <f t="shared" si="0"/>
        <v>Aceites y Grasas Lubricantes</v>
      </c>
      <c r="E90" s="74" t="s">
        <v>40</v>
      </c>
      <c r="F90" s="75"/>
      <c r="G90" s="75"/>
      <c r="H90" s="75"/>
      <c r="I90" s="75"/>
      <c r="J90" s="75"/>
      <c r="K90" s="75"/>
      <c r="L90" s="87"/>
      <c r="M90" s="87" t="s">
        <v>104</v>
      </c>
      <c r="N90" s="87"/>
      <c r="O90" s="87"/>
      <c r="P90" s="87"/>
      <c r="Q90" s="87" t="str">
        <f t="shared" si="2"/>
        <v>oct</v>
      </c>
      <c r="R90" s="87"/>
      <c r="S90" s="87"/>
      <c r="T90" s="86"/>
      <c r="U90" s="86" t="str">
        <f t="shared" si="3"/>
        <v>oct</v>
      </c>
      <c r="V90" s="75"/>
      <c r="W90" s="75"/>
      <c r="X90" s="74"/>
      <c r="Y90" s="74" t="s">
        <v>158</v>
      </c>
      <c r="Z90" s="76">
        <v>8333.3333000000002</v>
      </c>
      <c r="AA90" s="76"/>
    </row>
    <row r="91" spans="1:27" ht="15" customHeight="1" x14ac:dyDescent="0.25">
      <c r="A91" s="24">
        <v>35650</v>
      </c>
      <c r="B91" s="78" t="s">
        <v>148</v>
      </c>
      <c r="C91" s="74" t="str">
        <f t="shared" si="1"/>
        <v>Aceites y Grasas Lubricantes</v>
      </c>
      <c r="D91" s="93" t="str">
        <f t="shared" si="0"/>
        <v>Aceites y Grasas Lubricantes</v>
      </c>
      <c r="E91" s="74" t="s">
        <v>40</v>
      </c>
      <c r="F91" s="75"/>
      <c r="G91" s="75"/>
      <c r="H91" s="75"/>
      <c r="I91" s="75"/>
      <c r="J91" s="75"/>
      <c r="K91" s="75"/>
      <c r="L91" s="87"/>
      <c r="M91" s="87" t="s">
        <v>105</v>
      </c>
      <c r="N91" s="87"/>
      <c r="O91" s="87"/>
      <c r="P91" s="87"/>
      <c r="Q91" s="87" t="str">
        <f t="shared" si="2"/>
        <v>nov</v>
      </c>
      <c r="R91" s="87"/>
      <c r="S91" s="87"/>
      <c r="T91" s="86"/>
      <c r="U91" s="86" t="str">
        <f t="shared" si="3"/>
        <v>nov</v>
      </c>
      <c r="V91" s="75"/>
      <c r="W91" s="75"/>
      <c r="X91" s="74"/>
      <c r="Y91" s="74" t="s">
        <v>159</v>
      </c>
      <c r="Z91" s="76">
        <v>8333.3333000000002</v>
      </c>
      <c r="AA91" s="76"/>
    </row>
    <row r="92" spans="1:27" ht="15" customHeight="1" x14ac:dyDescent="0.25">
      <c r="A92" s="24">
        <v>35650</v>
      </c>
      <c r="B92" s="78" t="s">
        <v>148</v>
      </c>
      <c r="C92" s="74" t="str">
        <f t="shared" si="1"/>
        <v>Aceites y Grasas Lubricantes</v>
      </c>
      <c r="D92" s="93" t="str">
        <f t="shared" si="0"/>
        <v>Aceites y Grasas Lubricantes</v>
      </c>
      <c r="E92" s="74" t="s">
        <v>40</v>
      </c>
      <c r="F92" s="75"/>
      <c r="G92" s="75"/>
      <c r="H92" s="75"/>
      <c r="I92" s="75"/>
      <c r="J92" s="75"/>
      <c r="K92" s="75"/>
      <c r="L92" s="87"/>
      <c r="M92" s="87" t="s">
        <v>106</v>
      </c>
      <c r="N92" s="87"/>
      <c r="O92" s="87"/>
      <c r="P92" s="87"/>
      <c r="Q92" s="87" t="str">
        <f t="shared" si="2"/>
        <v>dic</v>
      </c>
      <c r="R92" s="87"/>
      <c r="S92" s="87"/>
      <c r="T92" s="87"/>
      <c r="U92" s="87" t="str">
        <f t="shared" si="3"/>
        <v>dic</v>
      </c>
      <c r="V92" s="75"/>
      <c r="W92" s="75"/>
      <c r="X92" s="74"/>
      <c r="Y92" s="74" t="s">
        <v>160</v>
      </c>
      <c r="Z92" s="76">
        <v>8333.3333000000002</v>
      </c>
      <c r="AA92" s="76">
        <f>+Z92+Z91+Z90+Z89+Z88+Z87+Z86+Z85+Z84+Z83+Z82+Z81</f>
        <v>99999.999599999996</v>
      </c>
    </row>
    <row r="93" spans="1:27" ht="15" customHeight="1" x14ac:dyDescent="0.25">
      <c r="A93" s="24">
        <v>35800</v>
      </c>
      <c r="B93" s="78" t="s">
        <v>161</v>
      </c>
      <c r="C93" s="74" t="str">
        <f t="shared" si="1"/>
        <v>Productos de Material Plastico</v>
      </c>
      <c r="D93" s="93" t="str">
        <f t="shared" si="0"/>
        <v>Productos de Material Plastico</v>
      </c>
      <c r="E93" s="74" t="s">
        <v>40</v>
      </c>
      <c r="F93" s="75"/>
      <c r="G93" s="75"/>
      <c r="H93" s="75"/>
      <c r="I93" s="75"/>
      <c r="J93" s="75"/>
      <c r="K93" s="75"/>
      <c r="L93" s="87" t="s">
        <v>92</v>
      </c>
      <c r="M93" s="87" t="s">
        <v>92</v>
      </c>
      <c r="N93" s="87"/>
      <c r="O93" s="87"/>
      <c r="P93" s="87"/>
      <c r="Q93" s="87"/>
      <c r="R93" s="87"/>
      <c r="S93" s="87"/>
      <c r="T93" s="86" t="s">
        <v>98</v>
      </c>
      <c r="U93" s="86" t="s">
        <v>98</v>
      </c>
      <c r="V93" s="75"/>
      <c r="W93" s="75"/>
      <c r="X93" s="74"/>
      <c r="Y93" s="74" t="s">
        <v>113</v>
      </c>
      <c r="Z93" s="76">
        <v>12500</v>
      </c>
      <c r="AA93" s="76"/>
    </row>
    <row r="94" spans="1:27" ht="15" customHeight="1" x14ac:dyDescent="0.25">
      <c r="A94" s="24">
        <v>35800</v>
      </c>
      <c r="B94" s="78" t="s">
        <v>161</v>
      </c>
      <c r="C94" s="74" t="str">
        <f t="shared" si="1"/>
        <v>Productos de Material Plastico</v>
      </c>
      <c r="D94" s="93" t="str">
        <f t="shared" si="0"/>
        <v>Productos de Material Plastico</v>
      </c>
      <c r="E94" s="74" t="s">
        <v>40</v>
      </c>
      <c r="F94" s="75"/>
      <c r="G94" s="75"/>
      <c r="H94" s="75"/>
      <c r="I94" s="75"/>
      <c r="J94" s="75"/>
      <c r="K94" s="75"/>
      <c r="L94" s="87" t="s">
        <v>100</v>
      </c>
      <c r="M94" s="87" t="s">
        <v>100</v>
      </c>
      <c r="N94" s="87"/>
      <c r="O94" s="87"/>
      <c r="P94" s="87"/>
      <c r="Q94" s="87"/>
      <c r="R94" s="87"/>
      <c r="S94" s="87"/>
      <c r="T94" s="86" t="s">
        <v>106</v>
      </c>
      <c r="U94" s="86" t="s">
        <v>106</v>
      </c>
      <c r="V94" s="75"/>
      <c r="W94" s="75"/>
      <c r="X94" s="74"/>
      <c r="Y94" s="74" t="s">
        <v>114</v>
      </c>
      <c r="Z94" s="76">
        <v>12500</v>
      </c>
      <c r="AA94" s="76">
        <f>+Z94+Z93</f>
        <v>25000</v>
      </c>
    </row>
    <row r="95" spans="1:27" x14ac:dyDescent="0.25">
      <c r="A95" s="24">
        <v>36100</v>
      </c>
      <c r="B95" s="78" t="s">
        <v>162</v>
      </c>
      <c r="C95" s="74" t="s">
        <v>163</v>
      </c>
      <c r="D95" s="74" t="str">
        <f t="shared" si="0"/>
        <v>varillas, alambre, etc</v>
      </c>
      <c r="E95" s="74" t="s">
        <v>40</v>
      </c>
      <c r="F95" s="75"/>
      <c r="G95" s="75"/>
      <c r="H95" s="75"/>
      <c r="I95" s="75"/>
      <c r="J95" s="75"/>
      <c r="K95" s="75"/>
      <c r="L95" s="87" t="s">
        <v>92</v>
      </c>
      <c r="M95" s="87" t="s">
        <v>92</v>
      </c>
      <c r="N95" s="87"/>
      <c r="O95" s="87"/>
      <c r="P95" s="87"/>
      <c r="Q95" s="87"/>
      <c r="R95" s="87"/>
      <c r="S95" s="87"/>
      <c r="T95" s="86" t="s">
        <v>98</v>
      </c>
      <c r="U95" s="86" t="s">
        <v>98</v>
      </c>
      <c r="V95" s="75"/>
      <c r="W95" s="75"/>
      <c r="X95" s="74"/>
      <c r="Y95" s="74" t="s">
        <v>113</v>
      </c>
      <c r="Z95" s="76">
        <v>4000</v>
      </c>
      <c r="AA95" s="76"/>
    </row>
    <row r="96" spans="1:27" x14ac:dyDescent="0.25">
      <c r="A96" s="24">
        <v>36100</v>
      </c>
      <c r="B96" s="78" t="s">
        <v>162</v>
      </c>
      <c r="C96" s="74" t="s">
        <v>163</v>
      </c>
      <c r="D96" s="74" t="str">
        <f t="shared" si="0"/>
        <v>varillas, alambre, etc</v>
      </c>
      <c r="E96" s="74" t="s">
        <v>40</v>
      </c>
      <c r="F96" s="75"/>
      <c r="G96" s="75"/>
      <c r="H96" s="75"/>
      <c r="I96" s="75"/>
      <c r="J96" s="75"/>
      <c r="K96" s="75"/>
      <c r="L96" s="87" t="s">
        <v>100</v>
      </c>
      <c r="M96" s="87" t="s">
        <v>100</v>
      </c>
      <c r="N96" s="87"/>
      <c r="O96" s="87"/>
      <c r="P96" s="87"/>
      <c r="Q96" s="87"/>
      <c r="R96" s="87"/>
      <c r="S96" s="87"/>
      <c r="T96" s="86" t="s">
        <v>106</v>
      </c>
      <c r="U96" s="86" t="s">
        <v>106</v>
      </c>
      <c r="V96" s="75"/>
      <c r="W96" s="75"/>
      <c r="X96" s="74"/>
      <c r="Y96" s="74" t="s">
        <v>114</v>
      </c>
      <c r="Z96" s="76">
        <v>4000</v>
      </c>
      <c r="AA96" s="76">
        <f>+Z96+Z95</f>
        <v>8000</v>
      </c>
    </row>
    <row r="97" spans="1:27" x14ac:dyDescent="0.25">
      <c r="A97" s="24">
        <v>36400</v>
      </c>
      <c r="B97" s="78" t="s">
        <v>164</v>
      </c>
      <c r="C97" s="74" t="s">
        <v>164</v>
      </c>
      <c r="D97" s="74" t="s">
        <v>164</v>
      </c>
      <c r="E97" s="74" t="s">
        <v>40</v>
      </c>
      <c r="F97" s="75"/>
      <c r="G97" s="75"/>
      <c r="H97" s="75"/>
      <c r="I97" s="75"/>
      <c r="J97" s="75"/>
      <c r="K97" s="75"/>
      <c r="L97" s="87" t="s">
        <v>92</v>
      </c>
      <c r="M97" s="87" t="s">
        <v>92</v>
      </c>
      <c r="N97" s="87"/>
      <c r="O97" s="87"/>
      <c r="P97" s="87"/>
      <c r="Q97" s="87"/>
      <c r="R97" s="87"/>
      <c r="S97" s="87"/>
      <c r="T97" s="86" t="s">
        <v>98</v>
      </c>
      <c r="U97" s="86" t="s">
        <v>98</v>
      </c>
      <c r="V97" s="75"/>
      <c r="W97" s="75"/>
      <c r="X97" s="74"/>
      <c r="Y97" s="74" t="s">
        <v>113</v>
      </c>
      <c r="Z97" s="76">
        <v>4000</v>
      </c>
      <c r="AA97" s="76"/>
    </row>
    <row r="98" spans="1:27" x14ac:dyDescent="0.25">
      <c r="A98" s="24">
        <v>36400</v>
      </c>
      <c r="B98" s="78" t="s">
        <v>164</v>
      </c>
      <c r="C98" s="74" t="s">
        <v>164</v>
      </c>
      <c r="D98" s="74" t="s">
        <v>164</v>
      </c>
      <c r="E98" s="74" t="s">
        <v>40</v>
      </c>
      <c r="F98" s="75"/>
      <c r="G98" s="75"/>
      <c r="H98" s="75"/>
      <c r="I98" s="75"/>
      <c r="J98" s="75"/>
      <c r="K98" s="75"/>
      <c r="L98" s="87" t="s">
        <v>100</v>
      </c>
      <c r="M98" s="87" t="s">
        <v>100</v>
      </c>
      <c r="N98" s="87"/>
      <c r="O98" s="87"/>
      <c r="P98" s="87"/>
      <c r="Q98" s="87"/>
      <c r="R98" s="87"/>
      <c r="S98" s="87"/>
      <c r="T98" s="86" t="s">
        <v>106</v>
      </c>
      <c r="U98" s="86" t="s">
        <v>106</v>
      </c>
      <c r="V98" s="75"/>
      <c r="W98" s="75"/>
      <c r="X98" s="74"/>
      <c r="Y98" s="74" t="s">
        <v>114</v>
      </c>
      <c r="Z98" s="76">
        <v>4000</v>
      </c>
      <c r="AA98" s="76">
        <f>+Z98+Z97</f>
        <v>8000</v>
      </c>
    </row>
    <row r="99" spans="1:27" x14ac:dyDescent="0.25">
      <c r="A99" s="24">
        <v>36920</v>
      </c>
      <c r="B99" s="78" t="s">
        <v>165</v>
      </c>
      <c r="C99" s="74" t="s">
        <v>165</v>
      </c>
      <c r="D99" s="74" t="s">
        <v>165</v>
      </c>
      <c r="E99" s="74" t="s">
        <v>40</v>
      </c>
      <c r="F99" s="75"/>
      <c r="G99" s="75"/>
      <c r="H99" s="75"/>
      <c r="I99" s="75"/>
      <c r="J99" s="75"/>
      <c r="K99" s="75"/>
      <c r="L99" s="87" t="s">
        <v>92</v>
      </c>
      <c r="M99" s="87" t="s">
        <v>92</v>
      </c>
      <c r="N99" s="87"/>
      <c r="O99" s="87"/>
      <c r="P99" s="87"/>
      <c r="Q99" s="87"/>
      <c r="R99" s="87"/>
      <c r="S99" s="87"/>
      <c r="T99" s="86" t="s">
        <v>98</v>
      </c>
      <c r="U99" s="86" t="s">
        <v>98</v>
      </c>
      <c r="V99" s="75"/>
      <c r="W99" s="75"/>
      <c r="X99" s="74"/>
      <c r="Y99" s="74" t="s">
        <v>113</v>
      </c>
      <c r="Z99" s="76">
        <v>2500</v>
      </c>
      <c r="AA99" s="76"/>
    </row>
    <row r="100" spans="1:27" x14ac:dyDescent="0.25">
      <c r="A100" s="24">
        <v>36920</v>
      </c>
      <c r="B100" s="78" t="s">
        <v>165</v>
      </c>
      <c r="C100" s="74" t="s">
        <v>165</v>
      </c>
      <c r="D100" s="74" t="s">
        <v>165</v>
      </c>
      <c r="E100" s="74" t="s">
        <v>40</v>
      </c>
      <c r="F100" s="75"/>
      <c r="G100" s="75"/>
      <c r="H100" s="75"/>
      <c r="I100" s="75"/>
      <c r="J100" s="75"/>
      <c r="K100" s="75"/>
      <c r="L100" s="87" t="s">
        <v>100</v>
      </c>
      <c r="M100" s="87" t="s">
        <v>100</v>
      </c>
      <c r="N100" s="87"/>
      <c r="O100" s="87"/>
      <c r="P100" s="87"/>
      <c r="Q100" s="87"/>
      <c r="R100" s="87"/>
      <c r="S100" s="87"/>
      <c r="T100" s="86" t="s">
        <v>106</v>
      </c>
      <c r="U100" s="86" t="s">
        <v>106</v>
      </c>
      <c r="V100" s="75"/>
      <c r="W100" s="75"/>
      <c r="X100" s="74"/>
      <c r="Y100" s="74" t="s">
        <v>114</v>
      </c>
      <c r="Z100" s="76">
        <v>2500</v>
      </c>
      <c r="AA100" s="76">
        <f>+Z100+Z99</f>
        <v>5000</v>
      </c>
    </row>
    <row r="101" spans="1:27" x14ac:dyDescent="0.25">
      <c r="A101" s="24">
        <v>36930</v>
      </c>
      <c r="B101" s="78" t="s">
        <v>166</v>
      </c>
      <c r="C101" s="74" t="s">
        <v>167</v>
      </c>
      <c r="D101" s="93" t="str">
        <f t="shared" ref="D101:D122" si="4">+C101</f>
        <v>compras a ferreterias</v>
      </c>
      <c r="E101" s="74" t="s">
        <v>40</v>
      </c>
      <c r="F101" s="75"/>
      <c r="G101" s="75"/>
      <c r="H101" s="75"/>
      <c r="I101" s="75"/>
      <c r="J101" s="75"/>
      <c r="K101" s="75"/>
      <c r="L101" s="87" t="s">
        <v>92</v>
      </c>
      <c r="M101" s="87" t="s">
        <v>92</v>
      </c>
      <c r="N101" s="87"/>
      <c r="O101" s="87"/>
      <c r="P101" s="87"/>
      <c r="Q101" s="87"/>
      <c r="R101" s="87"/>
      <c r="S101" s="87"/>
      <c r="T101" s="86" t="s">
        <v>98</v>
      </c>
      <c r="U101" s="86" t="s">
        <v>98</v>
      </c>
      <c r="V101" s="75"/>
      <c r="W101" s="75"/>
      <c r="X101" s="74"/>
      <c r="Y101" s="74" t="s">
        <v>113</v>
      </c>
      <c r="Z101" s="76">
        <v>10000</v>
      </c>
      <c r="AA101" s="76"/>
    </row>
    <row r="102" spans="1:27" x14ac:dyDescent="0.25">
      <c r="A102" s="24">
        <v>36930</v>
      </c>
      <c r="B102" s="78" t="s">
        <v>166</v>
      </c>
      <c r="C102" s="74" t="s">
        <v>167</v>
      </c>
      <c r="D102" s="93" t="str">
        <f t="shared" si="4"/>
        <v>compras a ferreterias</v>
      </c>
      <c r="E102" s="74" t="s">
        <v>40</v>
      </c>
      <c r="F102" s="75"/>
      <c r="G102" s="75"/>
      <c r="H102" s="75"/>
      <c r="I102" s="75"/>
      <c r="J102" s="75"/>
      <c r="K102" s="75"/>
      <c r="L102" s="87" t="s">
        <v>100</v>
      </c>
      <c r="M102" s="87" t="s">
        <v>100</v>
      </c>
      <c r="N102" s="87"/>
      <c r="O102" s="87"/>
      <c r="P102" s="87"/>
      <c r="Q102" s="87"/>
      <c r="R102" s="87"/>
      <c r="S102" s="87"/>
      <c r="T102" s="86" t="s">
        <v>106</v>
      </c>
      <c r="U102" s="86" t="s">
        <v>106</v>
      </c>
      <c r="V102" s="75"/>
      <c r="W102" s="75"/>
      <c r="X102" s="74"/>
      <c r="Y102" s="74" t="s">
        <v>114</v>
      </c>
      <c r="Z102" s="76">
        <v>10000</v>
      </c>
      <c r="AA102" s="76">
        <f>+Z102+Z101</f>
        <v>20000</v>
      </c>
    </row>
    <row r="103" spans="1:27" x14ac:dyDescent="0.25">
      <c r="A103" s="24">
        <v>37500</v>
      </c>
      <c r="B103" s="78" t="s">
        <v>168</v>
      </c>
      <c r="C103" s="74" t="str">
        <f>+B103</f>
        <v>Cemento Cal y Yeso</v>
      </c>
      <c r="D103" s="74" t="str">
        <f t="shared" si="4"/>
        <v>Cemento Cal y Yeso</v>
      </c>
      <c r="E103" s="74" t="s">
        <v>40</v>
      </c>
      <c r="F103" s="75"/>
      <c r="G103" s="75"/>
      <c r="H103" s="75"/>
      <c r="I103" s="75"/>
      <c r="J103" s="75"/>
      <c r="K103" s="75"/>
      <c r="L103" s="87" t="s">
        <v>92</v>
      </c>
      <c r="M103" s="87" t="s">
        <v>92</v>
      </c>
      <c r="N103" s="87"/>
      <c r="O103" s="87"/>
      <c r="P103" s="87"/>
      <c r="Q103" s="87"/>
      <c r="R103" s="87"/>
      <c r="S103" s="87"/>
      <c r="T103" s="86" t="s">
        <v>98</v>
      </c>
      <c r="U103" s="86" t="s">
        <v>98</v>
      </c>
      <c r="V103" s="75"/>
      <c r="W103" s="75"/>
      <c r="X103" s="74"/>
      <c r="Y103" s="74" t="s">
        <v>113</v>
      </c>
      <c r="Z103" s="76">
        <v>5000</v>
      </c>
      <c r="AA103" s="76"/>
    </row>
    <row r="104" spans="1:27" x14ac:dyDescent="0.25">
      <c r="A104" s="24">
        <v>37500</v>
      </c>
      <c r="B104" s="78" t="s">
        <v>168</v>
      </c>
      <c r="C104" s="74" t="str">
        <f>+B104</f>
        <v>Cemento Cal y Yeso</v>
      </c>
      <c r="D104" s="74" t="str">
        <f t="shared" si="4"/>
        <v>Cemento Cal y Yeso</v>
      </c>
      <c r="E104" s="74" t="s">
        <v>40</v>
      </c>
      <c r="F104" s="75"/>
      <c r="G104" s="75"/>
      <c r="H104" s="75"/>
      <c r="I104" s="75"/>
      <c r="J104" s="75"/>
      <c r="K104" s="75"/>
      <c r="L104" s="87" t="s">
        <v>100</v>
      </c>
      <c r="M104" s="87" t="s">
        <v>100</v>
      </c>
      <c r="N104" s="87"/>
      <c r="O104" s="87"/>
      <c r="P104" s="87"/>
      <c r="Q104" s="87"/>
      <c r="R104" s="87"/>
      <c r="S104" s="87"/>
      <c r="T104" s="86" t="s">
        <v>106</v>
      </c>
      <c r="U104" s="86" t="s">
        <v>106</v>
      </c>
      <c r="V104" s="75"/>
      <c r="W104" s="75"/>
      <c r="X104" s="74"/>
      <c r="Y104" s="74" t="s">
        <v>114</v>
      </c>
      <c r="Z104" s="76">
        <v>5000</v>
      </c>
      <c r="AA104" s="76">
        <f>+Z104+Z103</f>
        <v>10000</v>
      </c>
    </row>
    <row r="105" spans="1:27" x14ac:dyDescent="0.25">
      <c r="A105" s="24">
        <v>39100</v>
      </c>
      <c r="B105" s="78" t="s">
        <v>169</v>
      </c>
      <c r="C105" s="74" t="s">
        <v>170</v>
      </c>
      <c r="D105" s="74" t="str">
        <f t="shared" si="4"/>
        <v>cloro, jabon, etc.</v>
      </c>
      <c r="E105" s="74" t="str">
        <f>+E104</f>
        <v>2C</v>
      </c>
      <c r="F105" s="75"/>
      <c r="G105" s="75"/>
      <c r="H105" s="75"/>
      <c r="I105" s="75"/>
      <c r="J105" s="75"/>
      <c r="K105" s="75"/>
      <c r="L105" s="87" t="s">
        <v>92</v>
      </c>
      <c r="M105" s="87" t="s">
        <v>92</v>
      </c>
      <c r="N105" s="87"/>
      <c r="O105" s="87"/>
      <c r="P105" s="87"/>
      <c r="Q105" s="87"/>
      <c r="R105" s="87"/>
      <c r="S105" s="87"/>
      <c r="T105" s="86" t="s">
        <v>98</v>
      </c>
      <c r="U105" s="86" t="s">
        <v>98</v>
      </c>
      <c r="V105" s="75"/>
      <c r="W105" s="75"/>
      <c r="X105" s="74"/>
      <c r="Y105" s="74" t="s">
        <v>113</v>
      </c>
      <c r="Z105" s="76">
        <v>25500</v>
      </c>
      <c r="AA105" s="76"/>
    </row>
    <row r="106" spans="1:27" x14ac:dyDescent="0.25">
      <c r="A106" s="24">
        <v>39100</v>
      </c>
      <c r="B106" s="78" t="s">
        <v>169</v>
      </c>
      <c r="C106" s="74" t="s">
        <v>170</v>
      </c>
      <c r="D106" s="74" t="str">
        <f t="shared" si="4"/>
        <v>cloro, jabon, etc.</v>
      </c>
      <c r="E106" s="74" t="str">
        <f>+E105</f>
        <v>2C</v>
      </c>
      <c r="F106" s="75"/>
      <c r="G106" s="75"/>
      <c r="H106" s="75"/>
      <c r="I106" s="75"/>
      <c r="J106" s="75"/>
      <c r="K106" s="75"/>
      <c r="L106" s="87" t="s">
        <v>100</v>
      </c>
      <c r="M106" s="87" t="s">
        <v>100</v>
      </c>
      <c r="N106" s="87"/>
      <c r="O106" s="87"/>
      <c r="P106" s="87"/>
      <c r="Q106" s="87"/>
      <c r="R106" s="87"/>
      <c r="S106" s="87"/>
      <c r="T106" s="86" t="s">
        <v>106</v>
      </c>
      <c r="U106" s="86" t="s">
        <v>106</v>
      </c>
      <c r="V106" s="75"/>
      <c r="W106" s="75"/>
      <c r="X106" s="74"/>
      <c r="Y106" s="74" t="s">
        <v>114</v>
      </c>
      <c r="Z106" s="76">
        <v>25500</v>
      </c>
      <c r="AA106" s="76">
        <f>+Z106+Z105</f>
        <v>51000</v>
      </c>
    </row>
    <row r="107" spans="1:27" ht="25.5" x14ac:dyDescent="0.25">
      <c r="A107" s="24">
        <v>39200</v>
      </c>
      <c r="B107" s="73" t="s">
        <v>171</v>
      </c>
      <c r="C107" s="74" t="s">
        <v>172</v>
      </c>
      <c r="D107" s="74" t="str">
        <f t="shared" si="4"/>
        <v>lapices, tijeras, borradores, etc</v>
      </c>
      <c r="E107" s="74" t="s">
        <v>46</v>
      </c>
      <c r="F107" s="75"/>
      <c r="G107" s="75"/>
      <c r="H107" s="75"/>
      <c r="I107" s="75"/>
      <c r="J107" s="75"/>
      <c r="K107" s="75"/>
      <c r="L107" s="87" t="s">
        <v>92</v>
      </c>
      <c r="M107" s="87" t="s">
        <v>92</v>
      </c>
      <c r="N107" s="87"/>
      <c r="O107" s="87"/>
      <c r="P107" s="87"/>
      <c r="Q107" s="87"/>
      <c r="R107" s="87"/>
      <c r="S107" s="87"/>
      <c r="T107" s="86" t="s">
        <v>98</v>
      </c>
      <c r="U107" s="86" t="s">
        <v>98</v>
      </c>
      <c r="V107" s="75"/>
      <c r="W107" s="75"/>
      <c r="X107" s="74"/>
      <c r="Y107" s="74" t="s">
        <v>113</v>
      </c>
      <c r="Z107" s="76">
        <v>25000</v>
      </c>
      <c r="AA107" s="76"/>
    </row>
    <row r="108" spans="1:27" ht="25.5" x14ac:dyDescent="0.25">
      <c r="A108" s="24">
        <v>39200</v>
      </c>
      <c r="B108" s="73" t="s">
        <v>171</v>
      </c>
      <c r="C108" s="74" t="s">
        <v>172</v>
      </c>
      <c r="D108" s="74" t="str">
        <f t="shared" si="4"/>
        <v>lapices, tijeras, borradores, etc</v>
      </c>
      <c r="E108" s="74" t="s">
        <v>46</v>
      </c>
      <c r="F108" s="75"/>
      <c r="G108" s="75"/>
      <c r="H108" s="75"/>
      <c r="I108" s="75"/>
      <c r="J108" s="75"/>
      <c r="K108" s="75"/>
      <c r="L108" s="87" t="s">
        <v>100</v>
      </c>
      <c r="M108" s="87" t="s">
        <v>100</v>
      </c>
      <c r="N108" s="87"/>
      <c r="O108" s="87"/>
      <c r="P108" s="87"/>
      <c r="Q108" s="87"/>
      <c r="R108" s="87"/>
      <c r="S108" s="87"/>
      <c r="T108" s="86" t="s">
        <v>106</v>
      </c>
      <c r="U108" s="86" t="s">
        <v>106</v>
      </c>
      <c r="V108" s="75"/>
      <c r="W108" s="75"/>
      <c r="X108" s="74"/>
      <c r="Y108" s="74" t="s">
        <v>114</v>
      </c>
      <c r="Z108" s="76">
        <v>25000</v>
      </c>
      <c r="AA108" s="76">
        <f>+Z108+Z107</f>
        <v>50000</v>
      </c>
    </row>
    <row r="109" spans="1:27" x14ac:dyDescent="0.25">
      <c r="A109" s="24">
        <v>39300</v>
      </c>
      <c r="B109" s="78" t="s">
        <v>173</v>
      </c>
      <c r="C109" s="74" t="s">
        <v>174</v>
      </c>
      <c r="D109" s="74" t="str">
        <f t="shared" si="4"/>
        <v>alambre, lamparas, etc.</v>
      </c>
      <c r="E109" s="74" t="s">
        <v>40</v>
      </c>
      <c r="F109" s="75"/>
      <c r="G109" s="75"/>
      <c r="H109" s="75"/>
      <c r="I109" s="75"/>
      <c r="J109" s="75"/>
      <c r="K109" s="75"/>
      <c r="L109" s="87" t="s">
        <v>92</v>
      </c>
      <c r="M109" s="87" t="s">
        <v>92</v>
      </c>
      <c r="N109" s="87"/>
      <c r="O109" s="87"/>
      <c r="P109" s="87"/>
      <c r="Q109" s="87"/>
      <c r="R109" s="87"/>
      <c r="S109" s="87"/>
      <c r="T109" s="86" t="s">
        <v>98</v>
      </c>
      <c r="U109" s="86" t="s">
        <v>98</v>
      </c>
      <c r="V109" s="75"/>
      <c r="W109" s="75"/>
      <c r="X109" s="74"/>
      <c r="Y109" s="74" t="s">
        <v>113</v>
      </c>
      <c r="Z109" s="76">
        <v>7500</v>
      </c>
      <c r="AA109" s="76"/>
    </row>
    <row r="110" spans="1:27" x14ac:dyDescent="0.25">
      <c r="A110" s="24">
        <v>39300</v>
      </c>
      <c r="B110" s="78" t="s">
        <v>173</v>
      </c>
      <c r="C110" s="74" t="s">
        <v>174</v>
      </c>
      <c r="D110" s="74" t="str">
        <f t="shared" si="4"/>
        <v>alambre, lamparas, etc.</v>
      </c>
      <c r="E110" s="74" t="s">
        <v>40</v>
      </c>
      <c r="F110" s="75"/>
      <c r="G110" s="75"/>
      <c r="H110" s="75"/>
      <c r="I110" s="75"/>
      <c r="J110" s="75"/>
      <c r="K110" s="75"/>
      <c r="L110" s="87" t="s">
        <v>100</v>
      </c>
      <c r="M110" s="87" t="s">
        <v>100</v>
      </c>
      <c r="N110" s="87"/>
      <c r="O110" s="87"/>
      <c r="P110" s="87"/>
      <c r="Q110" s="87"/>
      <c r="R110" s="87"/>
      <c r="S110" s="87"/>
      <c r="T110" s="86" t="s">
        <v>106</v>
      </c>
      <c r="U110" s="86" t="s">
        <v>106</v>
      </c>
      <c r="V110" s="75"/>
      <c r="W110" s="75"/>
      <c r="X110" s="74"/>
      <c r="Y110" s="74" t="s">
        <v>114</v>
      </c>
      <c r="Z110" s="76">
        <v>7500</v>
      </c>
      <c r="AA110" s="76">
        <f>+Z110+Z109</f>
        <v>15000</v>
      </c>
    </row>
    <row r="111" spans="1:27" ht="25.5" x14ac:dyDescent="0.25">
      <c r="A111" s="24">
        <v>39610</v>
      </c>
      <c r="B111" s="73" t="s">
        <v>175</v>
      </c>
      <c r="C111" s="74" t="s">
        <v>176</v>
      </c>
      <c r="D111" s="74" t="str">
        <f t="shared" si="4"/>
        <v>repuestos varios</v>
      </c>
      <c r="E111" s="74" t="s">
        <v>43</v>
      </c>
      <c r="F111" s="75"/>
      <c r="G111" s="75"/>
      <c r="H111" s="75"/>
      <c r="I111" s="75"/>
      <c r="J111" s="75"/>
      <c r="K111" s="75"/>
      <c r="L111" s="87"/>
      <c r="M111" s="87" t="s">
        <v>92</v>
      </c>
      <c r="N111" s="87"/>
      <c r="O111" s="87"/>
      <c r="P111" s="87"/>
      <c r="Q111" s="87" t="s">
        <v>92</v>
      </c>
      <c r="R111" s="87"/>
      <c r="S111" s="87"/>
      <c r="T111" s="86"/>
      <c r="U111" s="86" t="s">
        <v>92</v>
      </c>
      <c r="V111" s="75"/>
      <c r="W111" s="75"/>
      <c r="X111" s="74"/>
      <c r="Y111" s="74" t="s">
        <v>149</v>
      </c>
      <c r="Z111" s="94">
        <v>94166.666599999997</v>
      </c>
      <c r="AA111" s="76"/>
    </row>
    <row r="112" spans="1:27" ht="25.5" x14ac:dyDescent="0.25">
      <c r="A112" s="24">
        <v>39610</v>
      </c>
      <c r="B112" s="73" t="s">
        <v>175</v>
      </c>
      <c r="C112" s="74" t="s">
        <v>176</v>
      </c>
      <c r="D112" s="74" t="str">
        <f t="shared" si="4"/>
        <v>repuestos varios</v>
      </c>
      <c r="E112" s="74" t="s">
        <v>43</v>
      </c>
      <c r="F112" s="75"/>
      <c r="G112" s="75"/>
      <c r="H112" s="75"/>
      <c r="I112" s="75"/>
      <c r="J112" s="75"/>
      <c r="K112" s="75"/>
      <c r="L112" s="87"/>
      <c r="M112" s="87" t="s">
        <v>93</v>
      </c>
      <c r="N112" s="87"/>
      <c r="O112" s="87"/>
      <c r="P112" s="87"/>
      <c r="Q112" s="87" t="str">
        <f t="shared" ref="Q112:Q122" si="5">+M112</f>
        <v>feb</v>
      </c>
      <c r="R112" s="87"/>
      <c r="S112" s="87"/>
      <c r="T112" s="86"/>
      <c r="U112" s="86" t="str">
        <f t="shared" ref="U112:U122" si="6">+Q112</f>
        <v>feb</v>
      </c>
      <c r="V112" s="75"/>
      <c r="W112" s="75"/>
      <c r="X112" s="74"/>
      <c r="Y112" s="74" t="s">
        <v>150</v>
      </c>
      <c r="Z112" s="94">
        <v>94166.666599999997</v>
      </c>
      <c r="AA112" s="76"/>
    </row>
    <row r="113" spans="1:28" ht="25.5" x14ac:dyDescent="0.25">
      <c r="A113" s="24">
        <v>39610</v>
      </c>
      <c r="B113" s="73" t="s">
        <v>175</v>
      </c>
      <c r="C113" s="74" t="s">
        <v>176</v>
      </c>
      <c r="D113" s="74" t="str">
        <f t="shared" si="4"/>
        <v>repuestos varios</v>
      </c>
      <c r="E113" s="74" t="s">
        <v>43</v>
      </c>
      <c r="F113" s="75"/>
      <c r="G113" s="75"/>
      <c r="H113" s="75"/>
      <c r="I113" s="75"/>
      <c r="J113" s="75"/>
      <c r="K113" s="75"/>
      <c r="L113" s="87"/>
      <c r="M113" s="87" t="s">
        <v>94</v>
      </c>
      <c r="N113" s="87"/>
      <c r="O113" s="87"/>
      <c r="P113" s="87"/>
      <c r="Q113" s="87" t="str">
        <f t="shared" si="5"/>
        <v>mar</v>
      </c>
      <c r="R113" s="87"/>
      <c r="S113" s="87"/>
      <c r="T113" s="86"/>
      <c r="U113" s="86" t="str">
        <f t="shared" si="6"/>
        <v>mar</v>
      </c>
      <c r="V113" s="75"/>
      <c r="W113" s="75"/>
      <c r="X113" s="74"/>
      <c r="Y113" s="74" t="s">
        <v>151</v>
      </c>
      <c r="Z113" s="94">
        <v>94166.666599999997</v>
      </c>
      <c r="AA113" s="76"/>
    </row>
    <row r="114" spans="1:28" ht="25.5" x14ac:dyDescent="0.25">
      <c r="A114" s="24">
        <v>39610</v>
      </c>
      <c r="B114" s="73" t="s">
        <v>175</v>
      </c>
      <c r="C114" s="74" t="s">
        <v>176</v>
      </c>
      <c r="D114" s="74" t="str">
        <f t="shared" si="4"/>
        <v>repuestos varios</v>
      </c>
      <c r="E114" s="74" t="s">
        <v>43</v>
      </c>
      <c r="F114" s="75"/>
      <c r="G114" s="75"/>
      <c r="H114" s="75"/>
      <c r="I114" s="75"/>
      <c r="J114" s="75"/>
      <c r="K114" s="75"/>
      <c r="L114" s="87"/>
      <c r="M114" s="87" t="s">
        <v>96</v>
      </c>
      <c r="N114" s="87"/>
      <c r="O114" s="87"/>
      <c r="P114" s="87"/>
      <c r="Q114" s="87" t="str">
        <f t="shared" si="5"/>
        <v>abr</v>
      </c>
      <c r="R114" s="87"/>
      <c r="S114" s="87"/>
      <c r="T114" s="86"/>
      <c r="U114" s="86" t="str">
        <f t="shared" si="6"/>
        <v>abr</v>
      </c>
      <c r="V114" s="75"/>
      <c r="W114" s="75"/>
      <c r="X114" s="74"/>
      <c r="Y114" s="74" t="s">
        <v>152</v>
      </c>
      <c r="Z114" s="94">
        <v>94166.666599999997</v>
      </c>
      <c r="AA114" s="76"/>
    </row>
    <row r="115" spans="1:28" ht="25.5" x14ac:dyDescent="0.25">
      <c r="A115" s="24">
        <v>39610</v>
      </c>
      <c r="B115" s="73" t="s">
        <v>175</v>
      </c>
      <c r="C115" s="74" t="s">
        <v>176</v>
      </c>
      <c r="D115" s="74" t="str">
        <f t="shared" si="4"/>
        <v>repuestos varios</v>
      </c>
      <c r="E115" s="74" t="s">
        <v>43</v>
      </c>
      <c r="F115" s="75"/>
      <c r="G115" s="75"/>
      <c r="H115" s="75"/>
      <c r="I115" s="75"/>
      <c r="J115" s="75"/>
      <c r="K115" s="75"/>
      <c r="L115" s="87"/>
      <c r="M115" s="87" t="s">
        <v>97</v>
      </c>
      <c r="N115" s="87"/>
      <c r="O115" s="87"/>
      <c r="P115" s="87"/>
      <c r="Q115" s="87" t="str">
        <f t="shared" si="5"/>
        <v>may</v>
      </c>
      <c r="R115" s="87"/>
      <c r="S115" s="87"/>
      <c r="T115" s="86"/>
      <c r="U115" s="86" t="str">
        <f t="shared" si="6"/>
        <v>may</v>
      </c>
      <c r="V115" s="75"/>
      <c r="W115" s="75"/>
      <c r="X115" s="74"/>
      <c r="Y115" s="74" t="s">
        <v>153</v>
      </c>
      <c r="Z115" s="94">
        <v>94166.666599999997</v>
      </c>
      <c r="AA115" s="76"/>
    </row>
    <row r="116" spans="1:28" ht="25.5" x14ac:dyDescent="0.25">
      <c r="A116" s="24">
        <v>39610</v>
      </c>
      <c r="B116" s="73" t="s">
        <v>175</v>
      </c>
      <c r="C116" s="74" t="s">
        <v>176</v>
      </c>
      <c r="D116" s="74" t="str">
        <f t="shared" si="4"/>
        <v>repuestos varios</v>
      </c>
      <c r="E116" s="74" t="s">
        <v>43</v>
      </c>
      <c r="F116" s="75"/>
      <c r="G116" s="75"/>
      <c r="H116" s="75"/>
      <c r="I116" s="75"/>
      <c r="J116" s="75"/>
      <c r="K116" s="75"/>
      <c r="L116" s="87"/>
      <c r="M116" s="87" t="s">
        <v>98</v>
      </c>
      <c r="N116" s="87"/>
      <c r="O116" s="87"/>
      <c r="P116" s="87"/>
      <c r="Q116" s="87" t="str">
        <f t="shared" si="5"/>
        <v>jun</v>
      </c>
      <c r="R116" s="87"/>
      <c r="S116" s="87"/>
      <c r="T116" s="86"/>
      <c r="U116" s="86" t="str">
        <f t="shared" si="6"/>
        <v>jun</v>
      </c>
      <c r="V116" s="75"/>
      <c r="W116" s="75"/>
      <c r="X116" s="74"/>
      <c r="Y116" s="74" t="s">
        <v>154</v>
      </c>
      <c r="Z116" s="94">
        <v>94166.666599999997</v>
      </c>
      <c r="AA116" s="76"/>
    </row>
    <row r="117" spans="1:28" ht="25.5" x14ac:dyDescent="0.25">
      <c r="A117" s="24">
        <v>39610</v>
      </c>
      <c r="B117" s="73" t="s">
        <v>175</v>
      </c>
      <c r="C117" s="74" t="s">
        <v>176</v>
      </c>
      <c r="D117" s="74" t="str">
        <f t="shared" si="4"/>
        <v>repuestos varios</v>
      </c>
      <c r="E117" s="74" t="s">
        <v>43</v>
      </c>
      <c r="F117" s="75"/>
      <c r="G117" s="75"/>
      <c r="H117" s="75"/>
      <c r="I117" s="75"/>
      <c r="J117" s="75"/>
      <c r="K117" s="75"/>
      <c r="L117" s="87"/>
      <c r="M117" s="87" t="s">
        <v>100</v>
      </c>
      <c r="N117" s="87"/>
      <c r="O117" s="87"/>
      <c r="P117" s="87"/>
      <c r="Q117" s="87" t="str">
        <f t="shared" si="5"/>
        <v>jul</v>
      </c>
      <c r="R117" s="87"/>
      <c r="S117" s="87"/>
      <c r="T117" s="86"/>
      <c r="U117" s="86" t="str">
        <f t="shared" si="6"/>
        <v>jul</v>
      </c>
      <c r="V117" s="75"/>
      <c r="W117" s="75"/>
      <c r="X117" s="74"/>
      <c r="Y117" s="74" t="s">
        <v>155</v>
      </c>
      <c r="Z117" s="94">
        <v>94166.666599999997</v>
      </c>
      <c r="AA117" s="76"/>
    </row>
    <row r="118" spans="1:28" ht="25.5" x14ac:dyDescent="0.25">
      <c r="A118" s="24">
        <v>39610</v>
      </c>
      <c r="B118" s="73" t="s">
        <v>175</v>
      </c>
      <c r="C118" s="74" t="s">
        <v>176</v>
      </c>
      <c r="D118" s="74" t="str">
        <f t="shared" si="4"/>
        <v>repuestos varios</v>
      </c>
      <c r="E118" s="74" t="s">
        <v>43</v>
      </c>
      <c r="F118" s="75"/>
      <c r="G118" s="75"/>
      <c r="H118" s="75"/>
      <c r="I118" s="75"/>
      <c r="J118" s="75"/>
      <c r="K118" s="75"/>
      <c r="L118" s="87"/>
      <c r="M118" s="87" t="s">
        <v>101</v>
      </c>
      <c r="N118" s="87"/>
      <c r="O118" s="87"/>
      <c r="P118" s="87"/>
      <c r="Q118" s="87" t="str">
        <f t="shared" si="5"/>
        <v>agosto</v>
      </c>
      <c r="R118" s="87"/>
      <c r="S118" s="87"/>
      <c r="T118" s="86"/>
      <c r="U118" s="86" t="str">
        <f t="shared" si="6"/>
        <v>agosto</v>
      </c>
      <c r="V118" s="75"/>
      <c r="W118" s="75"/>
      <c r="X118" s="74"/>
      <c r="Y118" s="74" t="s">
        <v>156</v>
      </c>
      <c r="Z118" s="94">
        <v>94166.666599999997</v>
      </c>
      <c r="AA118" s="76"/>
    </row>
    <row r="119" spans="1:28" ht="25.5" x14ac:dyDescent="0.25">
      <c r="A119" s="24">
        <v>39610</v>
      </c>
      <c r="B119" s="73" t="s">
        <v>175</v>
      </c>
      <c r="C119" s="74" t="s">
        <v>176</v>
      </c>
      <c r="D119" s="74" t="str">
        <f t="shared" si="4"/>
        <v>repuestos varios</v>
      </c>
      <c r="E119" s="74" t="s">
        <v>43</v>
      </c>
      <c r="F119" s="75"/>
      <c r="G119" s="75"/>
      <c r="H119" s="75"/>
      <c r="I119" s="75"/>
      <c r="J119" s="75"/>
      <c r="K119" s="75"/>
      <c r="L119" s="87"/>
      <c r="M119" s="87" t="s">
        <v>102</v>
      </c>
      <c r="N119" s="87"/>
      <c r="O119" s="87"/>
      <c r="P119" s="87"/>
      <c r="Q119" s="87" t="str">
        <f t="shared" si="5"/>
        <v>sept</v>
      </c>
      <c r="R119" s="87"/>
      <c r="S119" s="87"/>
      <c r="T119" s="86"/>
      <c r="U119" s="86" t="str">
        <f t="shared" si="6"/>
        <v>sept</v>
      </c>
      <c r="V119" s="75"/>
      <c r="W119" s="75"/>
      <c r="X119" s="74"/>
      <c r="Y119" s="74" t="s">
        <v>157</v>
      </c>
      <c r="Z119" s="94">
        <v>94166.666599999997</v>
      </c>
      <c r="AA119" s="76"/>
    </row>
    <row r="120" spans="1:28" ht="25.5" x14ac:dyDescent="0.25">
      <c r="A120" s="24">
        <v>39610</v>
      </c>
      <c r="B120" s="73" t="s">
        <v>175</v>
      </c>
      <c r="C120" s="74" t="s">
        <v>176</v>
      </c>
      <c r="D120" s="74" t="str">
        <f t="shared" si="4"/>
        <v>repuestos varios</v>
      </c>
      <c r="E120" s="74" t="s">
        <v>43</v>
      </c>
      <c r="F120" s="75"/>
      <c r="G120" s="75"/>
      <c r="H120" s="75"/>
      <c r="I120" s="75"/>
      <c r="J120" s="75"/>
      <c r="K120" s="75"/>
      <c r="L120" s="87"/>
      <c r="M120" s="87" t="s">
        <v>104</v>
      </c>
      <c r="N120" s="87"/>
      <c r="O120" s="87"/>
      <c r="P120" s="87"/>
      <c r="Q120" s="87" t="str">
        <f t="shared" si="5"/>
        <v>oct</v>
      </c>
      <c r="R120" s="87"/>
      <c r="S120" s="87"/>
      <c r="T120" s="86"/>
      <c r="U120" s="86" t="str">
        <f t="shared" si="6"/>
        <v>oct</v>
      </c>
      <c r="V120" s="75"/>
      <c r="W120" s="75"/>
      <c r="X120" s="74"/>
      <c r="Y120" s="74" t="s">
        <v>158</v>
      </c>
      <c r="Z120" s="94">
        <v>94166.666599999997</v>
      </c>
      <c r="AA120" s="76"/>
    </row>
    <row r="121" spans="1:28" ht="25.5" x14ac:dyDescent="0.25">
      <c r="A121" s="24">
        <v>39610</v>
      </c>
      <c r="B121" s="73" t="s">
        <v>175</v>
      </c>
      <c r="C121" s="74" t="s">
        <v>176</v>
      </c>
      <c r="D121" s="74" t="str">
        <f t="shared" si="4"/>
        <v>repuestos varios</v>
      </c>
      <c r="E121" s="74" t="s">
        <v>43</v>
      </c>
      <c r="F121" s="75"/>
      <c r="G121" s="75"/>
      <c r="H121" s="75"/>
      <c r="I121" s="75"/>
      <c r="J121" s="75"/>
      <c r="K121" s="75"/>
      <c r="L121" s="87"/>
      <c r="M121" s="87" t="s">
        <v>105</v>
      </c>
      <c r="N121" s="87"/>
      <c r="O121" s="87"/>
      <c r="P121" s="87"/>
      <c r="Q121" s="87" t="str">
        <f t="shared" si="5"/>
        <v>nov</v>
      </c>
      <c r="R121" s="87"/>
      <c r="S121" s="87"/>
      <c r="T121" s="86"/>
      <c r="U121" s="86" t="str">
        <f t="shared" si="6"/>
        <v>nov</v>
      </c>
      <c r="V121" s="75"/>
      <c r="W121" s="75"/>
      <c r="X121" s="74"/>
      <c r="Y121" s="74" t="s">
        <v>159</v>
      </c>
      <c r="Z121" s="94">
        <v>94166.666599999997</v>
      </c>
      <c r="AA121" s="76"/>
    </row>
    <row r="122" spans="1:28" ht="25.5" x14ac:dyDescent="0.25">
      <c r="A122" s="24">
        <v>39610</v>
      </c>
      <c r="B122" s="73" t="s">
        <v>175</v>
      </c>
      <c r="C122" s="74" t="s">
        <v>176</v>
      </c>
      <c r="D122" s="74" t="str">
        <f t="shared" si="4"/>
        <v>repuestos varios</v>
      </c>
      <c r="E122" s="74" t="s">
        <v>43</v>
      </c>
      <c r="F122" s="75"/>
      <c r="G122" s="75"/>
      <c r="H122" s="75"/>
      <c r="I122" s="75"/>
      <c r="J122" s="75"/>
      <c r="K122" s="75"/>
      <c r="L122" s="87"/>
      <c r="M122" s="87" t="s">
        <v>106</v>
      </c>
      <c r="N122" s="87"/>
      <c r="O122" s="87"/>
      <c r="P122" s="87"/>
      <c r="Q122" s="87" t="str">
        <f t="shared" si="5"/>
        <v>dic</v>
      </c>
      <c r="R122" s="87"/>
      <c r="S122" s="87"/>
      <c r="T122" s="87"/>
      <c r="U122" s="87" t="str">
        <f t="shared" si="6"/>
        <v>dic</v>
      </c>
      <c r="V122" s="75"/>
      <c r="W122" s="75"/>
      <c r="X122" s="74"/>
      <c r="Y122" s="74" t="s">
        <v>160</v>
      </c>
      <c r="Z122" s="94">
        <v>94166.666599999997</v>
      </c>
      <c r="AA122" s="76">
        <f>+Z122+Z121+Z120+Z119+Z118+Z117+Z116+Z115+Z114+Z113+Z112+Z111</f>
        <v>1129999.9992</v>
      </c>
      <c r="AB122" s="88"/>
    </row>
    <row r="123" spans="1:28" x14ac:dyDescent="0.25">
      <c r="B123" s="95"/>
      <c r="C123" s="338" t="s">
        <v>60</v>
      </c>
      <c r="D123" s="96"/>
      <c r="E123" s="339" t="s">
        <v>177</v>
      </c>
      <c r="F123" s="339"/>
      <c r="G123" s="339"/>
      <c r="H123" s="339"/>
      <c r="I123" s="339"/>
      <c r="J123" s="339"/>
      <c r="K123" s="339"/>
      <c r="L123" s="339"/>
      <c r="M123" s="339"/>
      <c r="N123" s="339"/>
      <c r="O123" s="339"/>
      <c r="P123" s="339"/>
      <c r="Q123" s="339"/>
      <c r="R123" s="339"/>
      <c r="S123" s="339"/>
      <c r="T123" s="339"/>
      <c r="U123" s="339"/>
      <c r="V123" s="339"/>
      <c r="W123" s="339"/>
      <c r="X123" s="339"/>
      <c r="Y123" s="339"/>
      <c r="Z123" s="97"/>
      <c r="AA123" s="97"/>
    </row>
    <row r="124" spans="1:28" x14ac:dyDescent="0.25">
      <c r="B124" s="95"/>
      <c r="C124" s="338"/>
      <c r="D124" s="96"/>
      <c r="E124" s="340" t="s">
        <v>37</v>
      </c>
      <c r="F124" s="340"/>
      <c r="G124" s="340"/>
      <c r="H124" s="340"/>
      <c r="I124" s="340"/>
      <c r="J124" s="340"/>
      <c r="K124" s="340"/>
      <c r="L124" s="340"/>
      <c r="M124" s="340"/>
      <c r="N124" s="340"/>
      <c r="O124" s="340"/>
      <c r="P124" s="340"/>
      <c r="Q124" s="340"/>
      <c r="R124" s="340"/>
      <c r="S124" s="340"/>
      <c r="T124" s="340"/>
      <c r="U124" s="340"/>
      <c r="V124" s="340"/>
      <c r="W124" s="340"/>
      <c r="X124" s="340"/>
      <c r="Y124" s="340"/>
      <c r="Z124" s="98"/>
      <c r="AA124" s="98">
        <f>SUM(AA12:AA123)</f>
        <v>5025999.9988000002</v>
      </c>
    </row>
    <row r="125" spans="1:28" x14ac:dyDescent="0.25">
      <c r="B125" s="95"/>
      <c r="C125" s="99"/>
      <c r="D125" s="100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</row>
    <row r="126" spans="1:28" x14ac:dyDescent="0.25">
      <c r="B126" s="95"/>
      <c r="C126" s="101" t="s">
        <v>61</v>
      </c>
      <c r="D126" s="102"/>
      <c r="E126" s="103" t="s">
        <v>64</v>
      </c>
      <c r="F126" s="99"/>
      <c r="G126" s="99"/>
      <c r="H126" s="157"/>
      <c r="I126" s="103"/>
      <c r="J126" s="103" t="s">
        <v>64</v>
      </c>
      <c r="K126" s="105"/>
      <c r="L126" s="99"/>
      <c r="M126" s="106"/>
      <c r="N126" s="107"/>
      <c r="O126" s="108"/>
      <c r="P126" s="99"/>
      <c r="Q126" s="99"/>
      <c r="R126" s="101"/>
      <c r="S126" s="104"/>
      <c r="T126" s="104"/>
      <c r="U126" s="103"/>
      <c r="V126" s="103"/>
      <c r="W126" s="105"/>
      <c r="X126" s="99"/>
      <c r="Y126" s="109"/>
      <c r="Z126" s="110"/>
      <c r="AA126" s="111"/>
    </row>
    <row r="127" spans="1:28" x14ac:dyDescent="0.25">
      <c r="B127" s="95"/>
      <c r="C127" s="112" t="s">
        <v>68</v>
      </c>
      <c r="D127" s="113"/>
      <c r="E127" s="114" t="s">
        <v>64</v>
      </c>
      <c r="F127" s="99"/>
      <c r="G127" s="99"/>
      <c r="H127" s="158"/>
      <c r="I127" s="114"/>
      <c r="J127" s="114" t="s">
        <v>64</v>
      </c>
      <c r="K127" s="105"/>
      <c r="L127" s="99"/>
      <c r="M127" s="116"/>
      <c r="N127" s="117"/>
      <c r="O127" s="118"/>
      <c r="P127" s="99"/>
      <c r="Q127" s="99"/>
      <c r="R127" s="112"/>
      <c r="S127" s="115"/>
      <c r="T127" s="115"/>
      <c r="U127" s="114"/>
      <c r="V127" s="114"/>
      <c r="W127" s="105"/>
      <c r="X127" s="99"/>
      <c r="Y127" s="116"/>
      <c r="Z127" s="119"/>
      <c r="AA127" s="120"/>
    </row>
    <row r="128" spans="1:28" x14ac:dyDescent="0.25">
      <c r="B128" s="95"/>
      <c r="C128" s="99"/>
      <c r="D128" s="100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</row>
    <row r="129" spans="3:27" x14ac:dyDescent="0.25">
      <c r="C129" s="99"/>
      <c r="D129" s="100"/>
      <c r="E129" s="341" t="s">
        <v>178</v>
      </c>
      <c r="F129" s="342"/>
      <c r="G129" s="342"/>
      <c r="H129" s="342"/>
      <c r="I129" s="342"/>
      <c r="J129" s="342"/>
      <c r="K129" s="342"/>
      <c r="L129" s="342"/>
      <c r="M129" s="342"/>
      <c r="N129" s="342"/>
      <c r="O129" s="342"/>
      <c r="P129" s="342"/>
      <c r="Q129" s="342"/>
      <c r="R129" s="342"/>
      <c r="S129" s="342"/>
      <c r="T129" s="342"/>
      <c r="U129" s="342"/>
      <c r="V129" s="343"/>
      <c r="W129" s="99"/>
      <c r="X129" s="99"/>
      <c r="Y129" s="99"/>
      <c r="Z129" s="99"/>
      <c r="AA129" s="99"/>
    </row>
    <row r="130" spans="3:27" x14ac:dyDescent="0.25">
      <c r="C130" s="99"/>
      <c r="D130" s="100"/>
      <c r="E130" s="344"/>
      <c r="F130" s="345"/>
      <c r="G130" s="345"/>
      <c r="H130" s="345"/>
      <c r="I130" s="345"/>
      <c r="J130" s="345"/>
      <c r="K130" s="345"/>
      <c r="L130" s="345"/>
      <c r="M130" s="345"/>
      <c r="N130" s="345"/>
      <c r="O130" s="345"/>
      <c r="P130" s="345"/>
      <c r="Q130" s="345"/>
      <c r="R130" s="345"/>
      <c r="S130" s="345"/>
      <c r="T130" s="345"/>
      <c r="U130" s="345"/>
      <c r="V130" s="346"/>
      <c r="W130" s="99"/>
      <c r="X130" s="99"/>
      <c r="Y130" s="99"/>
      <c r="Z130" s="99"/>
      <c r="AA130" s="99"/>
    </row>
    <row r="131" spans="3:27" x14ac:dyDescent="0.25">
      <c r="C131" s="99"/>
      <c r="D131" s="100"/>
      <c r="E131" s="335"/>
      <c r="F131" s="336"/>
      <c r="G131" s="336"/>
      <c r="H131" s="336"/>
      <c r="I131" s="336"/>
      <c r="J131" s="336"/>
      <c r="K131" s="336"/>
      <c r="L131" s="336"/>
      <c r="M131" s="336"/>
      <c r="N131" s="336"/>
      <c r="O131" s="336"/>
      <c r="P131" s="336"/>
      <c r="Q131" s="336"/>
      <c r="R131" s="336"/>
      <c r="S131" s="336"/>
      <c r="T131" s="336"/>
      <c r="U131" s="336"/>
      <c r="V131" s="337"/>
      <c r="W131" s="99"/>
      <c r="X131" s="99"/>
      <c r="Y131" s="99"/>
      <c r="Z131" s="99"/>
      <c r="AA131" s="99"/>
    </row>
    <row r="132" spans="3:27" x14ac:dyDescent="0.25">
      <c r="C132" s="99"/>
      <c r="D132" s="100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  <c r="AA132" s="99"/>
    </row>
    <row r="133" spans="3:27" x14ac:dyDescent="0.25">
      <c r="C133" s="121"/>
      <c r="D133" s="100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  <c r="AA133" s="99"/>
    </row>
    <row r="134" spans="3:27" x14ac:dyDescent="0.25">
      <c r="C134" s="122"/>
      <c r="D134" s="100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  <c r="AA134" s="99"/>
    </row>
    <row r="135" spans="3:27" x14ac:dyDescent="0.25">
      <c r="C135" s="99"/>
      <c r="D135" s="100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</row>
  </sheetData>
  <mergeCells count="55">
    <mergeCell ref="C123:C124"/>
    <mergeCell ref="E123:Y123"/>
    <mergeCell ref="E124:Y124"/>
    <mergeCell ref="E129:V129"/>
    <mergeCell ref="E130:V130"/>
    <mergeCell ref="E131:V131"/>
    <mergeCell ref="W8:W9"/>
    <mergeCell ref="X8:X9"/>
    <mergeCell ref="Y8:Y9"/>
    <mergeCell ref="Z8:Z9"/>
    <mergeCell ref="P8:P9"/>
    <mergeCell ref="E8:E9"/>
    <mergeCell ref="F8:F9"/>
    <mergeCell ref="C10:C11"/>
    <mergeCell ref="D10:D11"/>
    <mergeCell ref="E10:E11"/>
    <mergeCell ref="Q8:Q9"/>
    <mergeCell ref="K8:K9"/>
    <mergeCell ref="L8:L9"/>
    <mergeCell ref="M8:M9"/>
    <mergeCell ref="N8:N9"/>
    <mergeCell ref="O8:O9"/>
    <mergeCell ref="G8:G9"/>
    <mergeCell ref="H8:H9"/>
    <mergeCell ref="I8:I9"/>
    <mergeCell ref="J8:J9"/>
    <mergeCell ref="C8:C9"/>
    <mergeCell ref="D8:D9"/>
    <mergeCell ref="AA8:AA9"/>
    <mergeCell ref="R8:R9"/>
    <mergeCell ref="S8:S9"/>
    <mergeCell ref="T8:T9"/>
    <mergeCell ref="U8:U9"/>
    <mergeCell ref="V8:V9"/>
    <mergeCell ref="L7:M7"/>
    <mergeCell ref="N7:O7"/>
    <mergeCell ref="P7:Q7"/>
    <mergeCell ref="R7:S7"/>
    <mergeCell ref="T7:W7"/>
    <mergeCell ref="C1:AA1"/>
    <mergeCell ref="C2:AA2"/>
    <mergeCell ref="C3:AA3"/>
    <mergeCell ref="A5:A7"/>
    <mergeCell ref="B5:B7"/>
    <mergeCell ref="C5:E7"/>
    <mergeCell ref="F5:AA5"/>
    <mergeCell ref="F6:G6"/>
    <mergeCell ref="H6:K6"/>
    <mergeCell ref="L6:O6"/>
    <mergeCell ref="P6:S6"/>
    <mergeCell ref="T6:W6"/>
    <mergeCell ref="X6:AA7"/>
    <mergeCell ref="F7:G7"/>
    <mergeCell ref="H7:I7"/>
    <mergeCell ref="J7:K7"/>
  </mergeCells>
  <printOptions horizontalCentered="1"/>
  <pageMargins left="0.11811023622047245" right="0.11811023622047245" top="0.35433070866141736" bottom="0.35433070866141736" header="0.31496062992125984" footer="0.31496062992125984"/>
  <pageSetup paperSize="5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6"/>
  <sheetViews>
    <sheetView topLeftCell="A80" workbookViewId="0">
      <selection activeCell="D91" sqref="D91"/>
    </sheetView>
  </sheetViews>
  <sheetFormatPr baseColWidth="10" defaultRowHeight="15" x14ac:dyDescent="0.25"/>
  <cols>
    <col min="1" max="1" width="11.42578125" style="123"/>
    <col min="2" max="2" width="28.5703125" customWidth="1"/>
    <col min="3" max="3" width="11.42578125" style="149" customWidth="1"/>
    <col min="4" max="9" width="7.7109375" customWidth="1"/>
    <col min="10" max="10" width="12.28515625" customWidth="1"/>
    <col min="11" max="11" width="10.85546875" customWidth="1"/>
    <col min="12" max="13" width="7.7109375" customWidth="1"/>
    <col min="14" max="14" width="11" customWidth="1"/>
    <col min="15" max="15" width="11.28515625" customWidth="1"/>
    <col min="16" max="17" width="7.7109375" customWidth="1"/>
    <col min="18" max="19" width="9.42578125" customWidth="1"/>
    <col min="20" max="20" width="7.7109375" customWidth="1"/>
    <col min="21" max="21" width="9" hidden="1" customWidth="1"/>
    <col min="22" max="22" width="7.7109375" hidden="1" customWidth="1"/>
    <col min="23" max="23" width="9.85546875" style="150" hidden="1" customWidth="1"/>
    <col min="24" max="24" width="19.7109375" hidden="1" customWidth="1"/>
    <col min="25" max="25" width="17.42578125" style="124" customWidth="1"/>
    <col min="26" max="26" width="22.140625" style="124" customWidth="1"/>
    <col min="27" max="28" width="13.85546875" style="124" customWidth="1"/>
  </cols>
  <sheetData>
    <row r="1" spans="1:28" ht="14.45" customHeight="1" x14ac:dyDescent="0.25">
      <c r="B1" s="329" t="s">
        <v>0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</row>
    <row r="2" spans="1:28" x14ac:dyDescent="0.25">
      <c r="B2" s="329" t="s">
        <v>179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</row>
    <row r="3" spans="1:28" x14ac:dyDescent="0.25">
      <c r="B3" s="329" t="s">
        <v>78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</row>
    <row r="4" spans="1:28" ht="15.75" x14ac:dyDescent="0.25">
      <c r="B4" s="62"/>
      <c r="C4" s="62"/>
      <c r="D4" s="64"/>
      <c r="E4" s="65"/>
      <c r="F4" s="64"/>
      <c r="G4" s="64"/>
      <c r="H4" s="64"/>
      <c r="I4" s="64"/>
      <c r="J4" s="347" t="s">
        <v>180</v>
      </c>
      <c r="K4" s="347"/>
      <c r="L4" s="347"/>
      <c r="M4" s="347"/>
      <c r="N4" s="347"/>
      <c r="O4" s="64"/>
      <c r="P4" s="64"/>
      <c r="Q4" s="64"/>
      <c r="R4" s="64"/>
      <c r="S4" s="64"/>
      <c r="T4" s="64"/>
      <c r="U4" s="64"/>
      <c r="V4" s="64"/>
      <c r="W4" s="125"/>
      <c r="X4" s="64"/>
      <c r="Y4" s="126"/>
    </row>
    <row r="5" spans="1:28" ht="15" customHeight="1" x14ac:dyDescent="0.25">
      <c r="A5" s="348" t="s">
        <v>82</v>
      </c>
      <c r="B5" s="348"/>
      <c r="C5" s="348"/>
      <c r="D5" s="349" t="s">
        <v>83</v>
      </c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</row>
    <row r="6" spans="1:28" x14ac:dyDescent="0.25">
      <c r="A6" s="348"/>
      <c r="B6" s="348"/>
      <c r="C6" s="348"/>
      <c r="D6" s="349" t="s">
        <v>6</v>
      </c>
      <c r="E6" s="349"/>
      <c r="F6" s="349" t="s">
        <v>7</v>
      </c>
      <c r="G6" s="349"/>
      <c r="H6" s="349"/>
      <c r="I6" s="349"/>
      <c r="J6" s="349" t="s">
        <v>8</v>
      </c>
      <c r="K6" s="349"/>
      <c r="L6" s="349"/>
      <c r="M6" s="349"/>
      <c r="N6" s="349" t="s">
        <v>9</v>
      </c>
      <c r="O6" s="349"/>
      <c r="P6" s="349"/>
      <c r="Q6" s="349"/>
      <c r="R6" s="349" t="s">
        <v>10</v>
      </c>
      <c r="S6" s="349"/>
      <c r="T6" s="349"/>
      <c r="U6" s="349"/>
      <c r="V6" s="350" t="s">
        <v>11</v>
      </c>
      <c r="W6" s="351"/>
      <c r="X6" s="351"/>
      <c r="Y6" s="352"/>
    </row>
    <row r="7" spans="1:28" ht="24.75" customHeight="1" x14ac:dyDescent="0.25">
      <c r="A7" s="348"/>
      <c r="B7" s="348"/>
      <c r="C7" s="348"/>
      <c r="D7" s="356" t="s">
        <v>12</v>
      </c>
      <c r="E7" s="356"/>
      <c r="F7" s="356" t="s">
        <v>14</v>
      </c>
      <c r="G7" s="356"/>
      <c r="H7" s="356" t="s">
        <v>84</v>
      </c>
      <c r="I7" s="356"/>
      <c r="J7" s="356" t="s">
        <v>85</v>
      </c>
      <c r="K7" s="356"/>
      <c r="L7" s="356" t="s">
        <v>17</v>
      </c>
      <c r="M7" s="356"/>
      <c r="N7" s="356" t="s">
        <v>86</v>
      </c>
      <c r="O7" s="356"/>
      <c r="P7" s="356" t="s">
        <v>19</v>
      </c>
      <c r="Q7" s="356"/>
      <c r="R7" s="356" t="s">
        <v>87</v>
      </c>
      <c r="S7" s="356"/>
      <c r="T7" s="356"/>
      <c r="U7" s="356"/>
      <c r="V7" s="353"/>
      <c r="W7" s="354"/>
      <c r="X7" s="354"/>
      <c r="Y7" s="355"/>
    </row>
    <row r="8" spans="1:28" ht="14.45" customHeight="1" x14ac:dyDescent="0.25">
      <c r="A8" s="357" t="s">
        <v>80</v>
      </c>
      <c r="B8" s="333" t="s">
        <v>22</v>
      </c>
      <c r="C8" s="333" t="s">
        <v>23</v>
      </c>
      <c r="D8" s="333" t="s">
        <v>26</v>
      </c>
      <c r="E8" s="333" t="s">
        <v>27</v>
      </c>
      <c r="F8" s="333" t="s">
        <v>26</v>
      </c>
      <c r="G8" s="333" t="s">
        <v>27</v>
      </c>
      <c r="H8" s="333" t="s">
        <v>26</v>
      </c>
      <c r="I8" s="333" t="s">
        <v>27</v>
      </c>
      <c r="J8" s="333" t="s">
        <v>26</v>
      </c>
      <c r="K8" s="333" t="s">
        <v>27</v>
      </c>
      <c r="L8" s="333" t="s">
        <v>26</v>
      </c>
      <c r="M8" s="333" t="s">
        <v>27</v>
      </c>
      <c r="N8" s="333" t="s">
        <v>26</v>
      </c>
      <c r="O8" s="333" t="s">
        <v>27</v>
      </c>
      <c r="P8" s="333" t="s">
        <v>26</v>
      </c>
      <c r="Q8" s="333" t="s">
        <v>27</v>
      </c>
      <c r="R8" s="333" t="s">
        <v>26</v>
      </c>
      <c r="S8" s="333" t="s">
        <v>27</v>
      </c>
      <c r="T8" s="333" t="s">
        <v>26</v>
      </c>
      <c r="U8" s="333" t="s">
        <v>27</v>
      </c>
      <c r="V8" s="333" t="s">
        <v>28</v>
      </c>
      <c r="W8" s="333" t="s">
        <v>29</v>
      </c>
      <c r="X8" s="333" t="s">
        <v>30</v>
      </c>
      <c r="Y8" s="360" t="s">
        <v>88</v>
      </c>
    </row>
    <row r="9" spans="1:28" x14ac:dyDescent="0.25">
      <c r="A9" s="357"/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60"/>
    </row>
    <row r="10" spans="1:28" ht="14.45" customHeight="1" x14ac:dyDescent="0.25">
      <c r="A10" s="357"/>
      <c r="B10" s="334" t="s">
        <v>89</v>
      </c>
      <c r="C10" s="334" t="s">
        <v>33</v>
      </c>
      <c r="D10" s="69" t="s">
        <v>36</v>
      </c>
      <c r="E10" s="69" t="s">
        <v>36</v>
      </c>
      <c r="F10" s="69" t="s">
        <v>36</v>
      </c>
      <c r="G10" s="69" t="s">
        <v>36</v>
      </c>
      <c r="H10" s="69" t="s">
        <v>36</v>
      </c>
      <c r="I10" s="69" t="s">
        <v>36</v>
      </c>
      <c r="J10" s="69" t="s">
        <v>36</v>
      </c>
      <c r="K10" s="69" t="s">
        <v>36</v>
      </c>
      <c r="L10" s="69" t="s">
        <v>36</v>
      </c>
      <c r="M10" s="69" t="s">
        <v>36</v>
      </c>
      <c r="N10" s="69" t="s">
        <v>36</v>
      </c>
      <c r="O10" s="69" t="s">
        <v>36</v>
      </c>
      <c r="P10" s="69" t="s">
        <v>36</v>
      </c>
      <c r="Q10" s="69" t="s">
        <v>36</v>
      </c>
      <c r="R10" s="69" t="s">
        <v>36</v>
      </c>
      <c r="S10" s="69" t="s">
        <v>36</v>
      </c>
      <c r="T10" s="69" t="s">
        <v>36</v>
      </c>
      <c r="U10" s="69" t="s">
        <v>36</v>
      </c>
      <c r="V10" s="69" t="s">
        <v>36</v>
      </c>
      <c r="W10" s="69" t="s">
        <v>36</v>
      </c>
      <c r="X10" s="69" t="s">
        <v>36</v>
      </c>
      <c r="Y10" s="127" t="s">
        <v>36</v>
      </c>
    </row>
    <row r="11" spans="1:28" ht="24.75" customHeight="1" x14ac:dyDescent="0.25">
      <c r="A11" s="357"/>
      <c r="B11" s="334"/>
      <c r="C11" s="334"/>
      <c r="D11" s="72" t="s">
        <v>37</v>
      </c>
      <c r="E11" s="72" t="s">
        <v>37</v>
      </c>
      <c r="F11" s="72" t="s">
        <v>37</v>
      </c>
      <c r="G11" s="72" t="s">
        <v>37</v>
      </c>
      <c r="H11" s="72" t="s">
        <v>37</v>
      </c>
      <c r="I11" s="72" t="s">
        <v>37</v>
      </c>
      <c r="J11" s="72" t="s">
        <v>37</v>
      </c>
      <c r="K11" s="72" t="s">
        <v>37</v>
      </c>
      <c r="L11" s="72" t="s">
        <v>37</v>
      </c>
      <c r="M11" s="72" t="s">
        <v>37</v>
      </c>
      <c r="N11" s="72" t="s">
        <v>37</v>
      </c>
      <c r="O11" s="72" t="s">
        <v>37</v>
      </c>
      <c r="P11" s="72" t="s">
        <v>37</v>
      </c>
      <c r="Q11" s="72" t="s">
        <v>37</v>
      </c>
      <c r="R11" s="72" t="s">
        <v>37</v>
      </c>
      <c r="S11" s="72" t="s">
        <v>37</v>
      </c>
      <c r="T11" s="72" t="s">
        <v>37</v>
      </c>
      <c r="U11" s="72" t="s">
        <v>37</v>
      </c>
      <c r="V11" s="72" t="s">
        <v>37</v>
      </c>
      <c r="W11" s="72" t="s">
        <v>37</v>
      </c>
      <c r="X11" s="72" t="s">
        <v>37</v>
      </c>
      <c r="Y11" s="128" t="s">
        <v>37</v>
      </c>
    </row>
    <row r="12" spans="1:28" ht="23.25" customHeight="1" x14ac:dyDescent="0.25">
      <c r="A12" s="129">
        <v>23100</v>
      </c>
      <c r="B12" s="442" t="s">
        <v>192</v>
      </c>
      <c r="C12" s="271" t="s">
        <v>40</v>
      </c>
      <c r="D12" s="75"/>
      <c r="E12" s="75"/>
      <c r="F12" s="75"/>
      <c r="G12" s="75"/>
      <c r="H12" s="74"/>
      <c r="I12" s="74"/>
      <c r="J12" s="131" t="s">
        <v>193</v>
      </c>
      <c r="K12" s="131" t="s">
        <v>193</v>
      </c>
      <c r="L12" s="74"/>
      <c r="M12" s="74"/>
      <c r="N12" s="131" t="s">
        <v>193</v>
      </c>
      <c r="O12" s="131" t="s">
        <v>193</v>
      </c>
      <c r="P12" s="74"/>
      <c r="Q12" s="74"/>
      <c r="R12" s="132" t="s">
        <v>193</v>
      </c>
      <c r="S12" s="132" t="s">
        <v>193</v>
      </c>
      <c r="T12" s="74"/>
      <c r="U12" s="74"/>
      <c r="V12" s="74"/>
      <c r="W12" s="74" t="s">
        <v>95</v>
      </c>
      <c r="X12" s="76"/>
      <c r="Y12" s="133">
        <v>50000</v>
      </c>
    </row>
    <row r="13" spans="1:28" s="136" customFormat="1" ht="23.25" customHeight="1" x14ac:dyDescent="0.2">
      <c r="A13" s="129">
        <v>23100</v>
      </c>
      <c r="B13" s="442" t="s">
        <v>192</v>
      </c>
      <c r="C13" s="271" t="s">
        <v>40</v>
      </c>
      <c r="D13" s="80"/>
      <c r="E13" s="81"/>
      <c r="F13" s="81"/>
      <c r="G13" s="81"/>
      <c r="H13" s="81"/>
      <c r="I13" s="81"/>
      <c r="J13" s="134" t="s">
        <v>194</v>
      </c>
      <c r="K13" s="134" t="s">
        <v>194</v>
      </c>
      <c r="L13" s="81"/>
      <c r="M13" s="81"/>
      <c r="N13" s="134" t="s">
        <v>194</v>
      </c>
      <c r="O13" s="134" t="s">
        <v>194</v>
      </c>
      <c r="P13" s="81"/>
      <c r="Q13" s="81"/>
      <c r="R13" s="134" t="s">
        <v>194</v>
      </c>
      <c r="S13" s="134" t="s">
        <v>194</v>
      </c>
      <c r="T13" s="75"/>
      <c r="U13" s="75"/>
      <c r="V13" s="82"/>
      <c r="W13" s="74" t="s">
        <v>99</v>
      </c>
      <c r="X13" s="83"/>
      <c r="Y13" s="133">
        <v>70000</v>
      </c>
      <c r="Z13" s="135"/>
      <c r="AA13" s="135"/>
      <c r="AB13" s="135"/>
    </row>
    <row r="14" spans="1:28" ht="23.25" customHeight="1" x14ac:dyDescent="0.25">
      <c r="A14" s="129">
        <v>23100</v>
      </c>
      <c r="B14" s="442" t="s">
        <v>192</v>
      </c>
      <c r="C14" s="271" t="s">
        <v>40</v>
      </c>
      <c r="D14" s="75"/>
      <c r="E14" s="75"/>
      <c r="F14" s="75"/>
      <c r="G14" s="75"/>
      <c r="H14" s="75"/>
      <c r="I14" s="75"/>
      <c r="J14" s="132" t="s">
        <v>195</v>
      </c>
      <c r="K14" s="132" t="s">
        <v>195</v>
      </c>
      <c r="L14" s="75"/>
      <c r="M14" s="75"/>
      <c r="N14" s="132" t="s">
        <v>195</v>
      </c>
      <c r="O14" s="132" t="s">
        <v>195</v>
      </c>
      <c r="P14" s="75"/>
      <c r="Q14" s="75"/>
      <c r="R14" s="132" t="s">
        <v>195</v>
      </c>
      <c r="S14" s="132" t="s">
        <v>195</v>
      </c>
      <c r="T14" s="75"/>
      <c r="U14" s="75"/>
      <c r="V14" s="74"/>
      <c r="W14" s="74" t="s">
        <v>103</v>
      </c>
      <c r="X14" s="76"/>
      <c r="Y14" s="133">
        <v>50000</v>
      </c>
    </row>
    <row r="15" spans="1:28" ht="23.25" customHeight="1" x14ac:dyDescent="0.25">
      <c r="A15" s="129">
        <v>23100</v>
      </c>
      <c r="B15" s="442" t="s">
        <v>192</v>
      </c>
      <c r="C15" s="271" t="s">
        <v>40</v>
      </c>
      <c r="D15" s="75"/>
      <c r="E15" s="75"/>
      <c r="F15" s="75"/>
      <c r="G15" s="75"/>
      <c r="H15" s="75"/>
      <c r="I15" s="75"/>
      <c r="J15" s="132" t="s">
        <v>196</v>
      </c>
      <c r="K15" s="132" t="s">
        <v>196</v>
      </c>
      <c r="L15" s="75"/>
      <c r="M15" s="75"/>
      <c r="N15" s="132" t="s">
        <v>196</v>
      </c>
      <c r="O15" s="132" t="s">
        <v>196</v>
      </c>
      <c r="P15" s="75"/>
      <c r="Q15" s="75"/>
      <c r="R15" s="132" t="s">
        <v>196</v>
      </c>
      <c r="S15" s="132" t="s">
        <v>196</v>
      </c>
      <c r="T15" s="75"/>
      <c r="U15" s="75"/>
      <c r="V15" s="74"/>
      <c r="W15" s="74" t="s">
        <v>107</v>
      </c>
      <c r="X15" s="76"/>
      <c r="Y15" s="133">
        <v>30000</v>
      </c>
    </row>
    <row r="16" spans="1:28" ht="23.25" customHeight="1" x14ac:dyDescent="0.25">
      <c r="A16" s="129">
        <v>23200</v>
      </c>
      <c r="B16" s="84" t="s">
        <v>197</v>
      </c>
      <c r="C16" s="271" t="s">
        <v>40</v>
      </c>
      <c r="D16" s="75"/>
      <c r="E16" s="75"/>
      <c r="F16" s="75"/>
      <c r="G16" s="75"/>
      <c r="H16" s="75"/>
      <c r="I16" s="75"/>
      <c r="J16" s="131" t="s">
        <v>198</v>
      </c>
      <c r="K16" s="131" t="s">
        <v>198</v>
      </c>
      <c r="L16" s="74"/>
      <c r="M16" s="74"/>
      <c r="N16" s="131" t="s">
        <v>198</v>
      </c>
      <c r="O16" s="131" t="s">
        <v>198</v>
      </c>
      <c r="P16" s="74"/>
      <c r="Q16" s="74"/>
      <c r="R16" s="132" t="s">
        <v>198</v>
      </c>
      <c r="S16" s="132" t="s">
        <v>198</v>
      </c>
      <c r="T16" s="75"/>
      <c r="U16" s="75"/>
      <c r="V16" s="74"/>
      <c r="W16" s="74" t="s">
        <v>95</v>
      </c>
      <c r="X16" s="76"/>
      <c r="Y16" s="133">
        <v>50000</v>
      </c>
    </row>
    <row r="17" spans="1:28" ht="23.25" customHeight="1" x14ac:dyDescent="0.25">
      <c r="A17" s="129">
        <v>23200</v>
      </c>
      <c r="B17" s="84" t="s">
        <v>197</v>
      </c>
      <c r="C17" s="271" t="s">
        <v>40</v>
      </c>
      <c r="D17" s="75"/>
      <c r="E17" s="75"/>
      <c r="F17" s="75"/>
      <c r="G17" s="75"/>
      <c r="H17" s="75"/>
      <c r="I17" s="75"/>
      <c r="J17" s="134" t="s">
        <v>199</v>
      </c>
      <c r="K17" s="134" t="s">
        <v>199</v>
      </c>
      <c r="L17" s="81"/>
      <c r="M17" s="81"/>
      <c r="N17" s="134" t="s">
        <v>199</v>
      </c>
      <c r="O17" s="134" t="s">
        <v>199</v>
      </c>
      <c r="P17" s="81"/>
      <c r="Q17" s="81"/>
      <c r="R17" s="134" t="s">
        <v>199</v>
      </c>
      <c r="S17" s="134" t="s">
        <v>199</v>
      </c>
      <c r="T17" s="75"/>
      <c r="U17" s="75"/>
      <c r="V17" s="74"/>
      <c r="W17" s="74" t="s">
        <v>99</v>
      </c>
      <c r="X17" s="76"/>
      <c r="Y17" s="133">
        <v>50000</v>
      </c>
    </row>
    <row r="18" spans="1:28" ht="23.25" customHeight="1" x14ac:dyDescent="0.25">
      <c r="A18" s="129">
        <v>23200</v>
      </c>
      <c r="B18" s="84" t="s">
        <v>197</v>
      </c>
      <c r="C18" s="271" t="s">
        <v>40</v>
      </c>
      <c r="D18" s="75"/>
      <c r="E18" s="75"/>
      <c r="F18" s="75"/>
      <c r="G18" s="75"/>
      <c r="H18" s="75"/>
      <c r="I18" s="75"/>
      <c r="J18" s="132" t="s">
        <v>195</v>
      </c>
      <c r="K18" s="132" t="s">
        <v>195</v>
      </c>
      <c r="L18" s="75"/>
      <c r="M18" s="75"/>
      <c r="N18" s="132" t="s">
        <v>195</v>
      </c>
      <c r="O18" s="132" t="s">
        <v>195</v>
      </c>
      <c r="P18" s="75"/>
      <c r="Q18" s="75"/>
      <c r="R18" s="132" t="s">
        <v>195</v>
      </c>
      <c r="S18" s="132" t="s">
        <v>195</v>
      </c>
      <c r="T18" s="75"/>
      <c r="U18" s="75"/>
      <c r="V18" s="74"/>
      <c r="W18" s="74" t="s">
        <v>103</v>
      </c>
      <c r="X18" s="76"/>
      <c r="Y18" s="133">
        <v>50000</v>
      </c>
    </row>
    <row r="19" spans="1:28" ht="23.25" customHeight="1" x14ac:dyDescent="0.25">
      <c r="A19" s="129">
        <v>23200</v>
      </c>
      <c r="B19" s="84" t="s">
        <v>197</v>
      </c>
      <c r="C19" s="271" t="s">
        <v>40</v>
      </c>
      <c r="D19" s="75"/>
      <c r="E19" s="75"/>
      <c r="F19" s="75"/>
      <c r="G19" s="75"/>
      <c r="H19" s="75"/>
      <c r="I19" s="75"/>
      <c r="J19" s="132" t="s">
        <v>196</v>
      </c>
      <c r="K19" s="132" t="s">
        <v>196</v>
      </c>
      <c r="L19" s="75"/>
      <c r="M19" s="75"/>
      <c r="N19" s="132" t="s">
        <v>196</v>
      </c>
      <c r="O19" s="132" t="s">
        <v>196</v>
      </c>
      <c r="P19" s="75"/>
      <c r="Q19" s="75"/>
      <c r="R19" s="132" t="s">
        <v>196</v>
      </c>
      <c r="S19" s="132" t="s">
        <v>196</v>
      </c>
      <c r="T19" s="75"/>
      <c r="U19" s="75"/>
      <c r="V19" s="74"/>
      <c r="W19" s="74" t="s">
        <v>107</v>
      </c>
      <c r="X19" s="76"/>
      <c r="Y19" s="133">
        <v>50000</v>
      </c>
    </row>
    <row r="20" spans="1:28" ht="23.25" customHeight="1" x14ac:dyDescent="0.25">
      <c r="A20" s="129">
        <v>23350</v>
      </c>
      <c r="B20" s="84" t="s">
        <v>200</v>
      </c>
      <c r="C20" s="271" t="s">
        <v>40</v>
      </c>
      <c r="D20" s="75"/>
      <c r="E20" s="75"/>
      <c r="F20" s="75"/>
      <c r="G20" s="75"/>
      <c r="H20" s="75"/>
      <c r="I20" s="75"/>
      <c r="J20" s="131" t="s">
        <v>198</v>
      </c>
      <c r="K20" s="131" t="s">
        <v>198</v>
      </c>
      <c r="L20" s="74"/>
      <c r="M20" s="74"/>
      <c r="N20" s="131" t="s">
        <v>198</v>
      </c>
      <c r="O20" s="131" t="s">
        <v>198</v>
      </c>
      <c r="P20" s="74"/>
      <c r="Q20" s="74"/>
      <c r="R20" s="132" t="s">
        <v>198</v>
      </c>
      <c r="S20" s="132" t="s">
        <v>198</v>
      </c>
      <c r="T20" s="75"/>
      <c r="U20" s="75"/>
      <c r="V20" s="74"/>
      <c r="W20" s="74" t="s">
        <v>95</v>
      </c>
      <c r="X20" s="76"/>
      <c r="Y20" s="133">
        <v>75000</v>
      </c>
    </row>
    <row r="21" spans="1:28" ht="23.25" customHeight="1" x14ac:dyDescent="0.25">
      <c r="A21" s="129">
        <v>23350</v>
      </c>
      <c r="B21" s="84" t="s">
        <v>200</v>
      </c>
      <c r="C21" s="271" t="s">
        <v>40</v>
      </c>
      <c r="D21" s="75"/>
      <c r="E21" s="75"/>
      <c r="F21" s="75"/>
      <c r="G21" s="75"/>
      <c r="H21" s="75"/>
      <c r="I21" s="75"/>
      <c r="J21" s="134" t="s">
        <v>199</v>
      </c>
      <c r="K21" s="134" t="s">
        <v>199</v>
      </c>
      <c r="L21" s="81"/>
      <c r="M21" s="81"/>
      <c r="N21" s="134" t="s">
        <v>199</v>
      </c>
      <c r="O21" s="134" t="s">
        <v>199</v>
      </c>
      <c r="P21" s="81"/>
      <c r="Q21" s="81"/>
      <c r="R21" s="134" t="s">
        <v>199</v>
      </c>
      <c r="S21" s="134" t="s">
        <v>199</v>
      </c>
      <c r="T21" s="75"/>
      <c r="U21" s="75"/>
      <c r="V21" s="74"/>
      <c r="W21" s="74" t="s">
        <v>99</v>
      </c>
      <c r="X21" s="76"/>
      <c r="Y21" s="133">
        <v>45000</v>
      </c>
    </row>
    <row r="22" spans="1:28" ht="23.25" customHeight="1" x14ac:dyDescent="0.25">
      <c r="A22" s="129">
        <v>23350</v>
      </c>
      <c r="B22" s="84" t="s">
        <v>200</v>
      </c>
      <c r="C22" s="271" t="s">
        <v>43</v>
      </c>
      <c r="D22" s="75"/>
      <c r="E22" s="75"/>
      <c r="F22" s="75"/>
      <c r="G22" s="75"/>
      <c r="H22" s="75"/>
      <c r="I22" s="75"/>
      <c r="J22" s="132" t="s">
        <v>195</v>
      </c>
      <c r="K22" s="132" t="s">
        <v>195</v>
      </c>
      <c r="L22" s="75"/>
      <c r="M22" s="75"/>
      <c r="N22" s="132" t="s">
        <v>195</v>
      </c>
      <c r="O22" s="132" t="s">
        <v>195</v>
      </c>
      <c r="P22" s="75"/>
      <c r="Q22" s="75"/>
      <c r="R22" s="132" t="s">
        <v>195</v>
      </c>
      <c r="S22" s="132" t="s">
        <v>195</v>
      </c>
      <c r="T22" s="75"/>
      <c r="U22" s="75"/>
      <c r="V22" s="74"/>
      <c r="W22" s="74" t="s">
        <v>103</v>
      </c>
      <c r="X22" s="76"/>
      <c r="Y22" s="133">
        <v>90000</v>
      </c>
    </row>
    <row r="23" spans="1:28" ht="23.25" customHeight="1" x14ac:dyDescent="0.25">
      <c r="A23" s="129">
        <v>23350</v>
      </c>
      <c r="B23" s="84" t="s">
        <v>201</v>
      </c>
      <c r="C23" s="271" t="s">
        <v>43</v>
      </c>
      <c r="D23" s="75"/>
      <c r="E23" s="75"/>
      <c r="F23" s="75"/>
      <c r="G23" s="75"/>
      <c r="H23" s="75"/>
      <c r="I23" s="75"/>
      <c r="J23" s="132" t="s">
        <v>196</v>
      </c>
      <c r="K23" s="132" t="s">
        <v>196</v>
      </c>
      <c r="L23" s="75"/>
      <c r="M23" s="75"/>
      <c r="N23" s="132" t="s">
        <v>196</v>
      </c>
      <c r="O23" s="132" t="s">
        <v>196</v>
      </c>
      <c r="P23" s="75"/>
      <c r="Q23" s="75"/>
      <c r="R23" s="132" t="s">
        <v>196</v>
      </c>
      <c r="S23" s="132" t="s">
        <v>196</v>
      </c>
      <c r="T23" s="75"/>
      <c r="U23" s="75"/>
      <c r="V23" s="75"/>
      <c r="W23" s="74" t="s">
        <v>107</v>
      </c>
      <c r="X23" s="76"/>
      <c r="Y23" s="133">
        <v>90000</v>
      </c>
      <c r="AA23" s="137"/>
      <c r="AB23" s="137"/>
    </row>
    <row r="24" spans="1:28" ht="23.25" customHeight="1" x14ac:dyDescent="0.25">
      <c r="A24" s="129">
        <v>23360</v>
      </c>
      <c r="B24" s="84" t="s">
        <v>202</v>
      </c>
      <c r="C24" s="271" t="s">
        <v>43</v>
      </c>
      <c r="D24" s="75"/>
      <c r="E24" s="75"/>
      <c r="F24" s="75"/>
      <c r="G24" s="75"/>
      <c r="H24" s="75"/>
      <c r="I24" s="75"/>
      <c r="J24" s="132" t="s">
        <v>193</v>
      </c>
      <c r="K24" s="132" t="s">
        <v>193</v>
      </c>
      <c r="L24" s="75"/>
      <c r="M24" s="75"/>
      <c r="N24" s="132" t="s">
        <v>193</v>
      </c>
      <c r="O24" s="132" t="s">
        <v>193</v>
      </c>
      <c r="P24" s="75"/>
      <c r="Q24" s="75"/>
      <c r="R24" s="132" t="s">
        <v>193</v>
      </c>
      <c r="S24" s="132" t="s">
        <v>193</v>
      </c>
      <c r="T24" s="75"/>
      <c r="U24" s="75"/>
      <c r="V24" s="75"/>
      <c r="W24" s="74" t="s">
        <v>95</v>
      </c>
      <c r="X24" s="76"/>
      <c r="Y24" s="133">
        <v>90000</v>
      </c>
    </row>
    <row r="25" spans="1:28" ht="23.25" customHeight="1" x14ac:dyDescent="0.25">
      <c r="A25" s="129">
        <v>23360</v>
      </c>
      <c r="B25" s="84" t="s">
        <v>202</v>
      </c>
      <c r="C25" s="271" t="s">
        <v>40</v>
      </c>
      <c r="D25" s="75"/>
      <c r="E25" s="75"/>
      <c r="F25" s="75"/>
      <c r="G25" s="75"/>
      <c r="H25" s="75"/>
      <c r="I25" s="75"/>
      <c r="J25" s="132" t="s">
        <v>194</v>
      </c>
      <c r="K25" s="132" t="s">
        <v>194</v>
      </c>
      <c r="L25" s="75"/>
      <c r="M25" s="75"/>
      <c r="N25" s="132" t="s">
        <v>194</v>
      </c>
      <c r="O25" s="132" t="s">
        <v>194</v>
      </c>
      <c r="P25" s="75"/>
      <c r="Q25" s="75"/>
      <c r="R25" s="132" t="s">
        <v>194</v>
      </c>
      <c r="S25" s="132" t="s">
        <v>194</v>
      </c>
      <c r="T25" s="75"/>
      <c r="U25" s="75"/>
      <c r="V25" s="74"/>
      <c r="W25" s="74" t="s">
        <v>99</v>
      </c>
      <c r="X25" s="76"/>
      <c r="Y25" s="133">
        <v>75000</v>
      </c>
    </row>
    <row r="26" spans="1:28" ht="23.25" customHeight="1" x14ac:dyDescent="0.25">
      <c r="A26" s="268">
        <v>23360</v>
      </c>
      <c r="B26" s="270" t="s">
        <v>203</v>
      </c>
      <c r="C26" s="271" t="s">
        <v>40</v>
      </c>
      <c r="D26" s="262"/>
      <c r="E26" s="262"/>
      <c r="F26" s="262"/>
      <c r="G26" s="262"/>
      <c r="H26" s="262"/>
      <c r="I26" s="262"/>
      <c r="J26" s="272" t="s">
        <v>204</v>
      </c>
      <c r="K26" s="272" t="s">
        <v>204</v>
      </c>
      <c r="L26" s="262"/>
      <c r="M26" s="262"/>
      <c r="N26" s="272" t="s">
        <v>204</v>
      </c>
      <c r="O26" s="272" t="s">
        <v>204</v>
      </c>
      <c r="P26" s="262"/>
      <c r="Q26" s="262"/>
      <c r="R26" s="272" t="s">
        <v>204</v>
      </c>
      <c r="S26" s="272" t="s">
        <v>204</v>
      </c>
      <c r="T26" s="262"/>
      <c r="U26" s="262"/>
      <c r="V26" s="262"/>
      <c r="W26" s="262" t="s">
        <v>103</v>
      </c>
      <c r="X26" s="262"/>
      <c r="Y26" s="264">
        <v>75000</v>
      </c>
    </row>
    <row r="27" spans="1:28" ht="23.25" customHeight="1" x14ac:dyDescent="0.25">
      <c r="A27" s="129">
        <v>23360</v>
      </c>
      <c r="B27" s="93" t="s">
        <v>203</v>
      </c>
      <c r="C27" s="271" t="s">
        <v>40</v>
      </c>
      <c r="D27" s="75"/>
      <c r="E27" s="75"/>
      <c r="F27" s="75"/>
      <c r="G27" s="75"/>
      <c r="H27" s="75"/>
      <c r="I27" s="75"/>
      <c r="J27" s="132" t="s">
        <v>196</v>
      </c>
      <c r="K27" s="132" t="s">
        <v>196</v>
      </c>
      <c r="L27" s="75"/>
      <c r="M27" s="75"/>
      <c r="N27" s="132" t="s">
        <v>196</v>
      </c>
      <c r="O27" s="132" t="s">
        <v>196</v>
      </c>
      <c r="P27" s="75"/>
      <c r="Q27" s="75"/>
      <c r="R27" s="132" t="s">
        <v>196</v>
      </c>
      <c r="S27" s="132" t="s">
        <v>196</v>
      </c>
      <c r="T27" s="75"/>
      <c r="U27" s="75"/>
      <c r="V27" s="74"/>
      <c r="W27" s="74" t="s">
        <v>107</v>
      </c>
      <c r="X27" s="76"/>
      <c r="Y27" s="133">
        <v>60000</v>
      </c>
      <c r="AA27" s="137"/>
    </row>
    <row r="28" spans="1:28" ht="17.100000000000001" customHeight="1" x14ac:dyDescent="0.25">
      <c r="A28" s="129">
        <v>23500</v>
      </c>
      <c r="B28" s="139" t="s">
        <v>205</v>
      </c>
      <c r="C28" s="271" t="s">
        <v>40</v>
      </c>
      <c r="D28" s="75"/>
      <c r="E28" s="75"/>
      <c r="F28" s="75"/>
      <c r="G28" s="75"/>
      <c r="H28" s="75"/>
      <c r="I28" s="75"/>
      <c r="J28" s="132" t="s">
        <v>198</v>
      </c>
      <c r="K28" s="132" t="s">
        <v>198</v>
      </c>
      <c r="L28" s="75"/>
      <c r="M28" s="75"/>
      <c r="N28" s="132" t="s">
        <v>198</v>
      </c>
      <c r="O28" s="132" t="s">
        <v>198</v>
      </c>
      <c r="P28" s="75"/>
      <c r="Q28" s="75"/>
      <c r="R28" s="132" t="s">
        <v>198</v>
      </c>
      <c r="S28" s="132" t="s">
        <v>198</v>
      </c>
      <c r="T28" s="75"/>
      <c r="U28" s="75"/>
      <c r="V28" s="74"/>
      <c r="W28" s="74" t="s">
        <v>113</v>
      </c>
      <c r="X28" s="76"/>
      <c r="Y28" s="133">
        <v>25000</v>
      </c>
    </row>
    <row r="29" spans="1:28" ht="17.100000000000001" customHeight="1" x14ac:dyDescent="0.25">
      <c r="A29" s="129">
        <v>23500</v>
      </c>
      <c r="B29" s="139" t="s">
        <v>205</v>
      </c>
      <c r="C29" s="271" t="s">
        <v>40</v>
      </c>
      <c r="D29" s="75"/>
      <c r="E29" s="75"/>
      <c r="F29" s="75"/>
      <c r="G29" s="75"/>
      <c r="H29" s="75"/>
      <c r="I29" s="75"/>
      <c r="J29" s="132" t="s">
        <v>206</v>
      </c>
      <c r="K29" s="132" t="s">
        <v>206</v>
      </c>
      <c r="L29" s="75"/>
      <c r="M29" s="75"/>
      <c r="N29" s="132" t="s">
        <v>206</v>
      </c>
      <c r="O29" s="132" t="s">
        <v>206</v>
      </c>
      <c r="P29" s="75"/>
      <c r="Q29" s="75"/>
      <c r="R29" s="132" t="s">
        <v>206</v>
      </c>
      <c r="S29" s="132" t="s">
        <v>206</v>
      </c>
      <c r="T29" s="75"/>
      <c r="U29" s="75"/>
      <c r="V29" s="74"/>
      <c r="W29" s="74" t="s">
        <v>207</v>
      </c>
      <c r="X29" s="76"/>
      <c r="Y29" s="133">
        <v>25000</v>
      </c>
    </row>
    <row r="30" spans="1:28" ht="17.100000000000001" customHeight="1" x14ac:dyDescent="0.25">
      <c r="A30" s="443">
        <v>23600</v>
      </c>
      <c r="B30" s="270" t="s">
        <v>208</v>
      </c>
      <c r="C30" s="271" t="s">
        <v>40</v>
      </c>
      <c r="D30" s="262"/>
      <c r="E30" s="262"/>
      <c r="F30" s="262"/>
      <c r="G30" s="262"/>
      <c r="H30" s="262"/>
      <c r="I30" s="262"/>
      <c r="J30" s="272" t="s">
        <v>198</v>
      </c>
      <c r="K30" s="272" t="s">
        <v>209</v>
      </c>
      <c r="L30" s="262"/>
      <c r="M30" s="262"/>
      <c r="N30" s="272" t="s">
        <v>198</v>
      </c>
      <c r="O30" s="272" t="s">
        <v>198</v>
      </c>
      <c r="P30" s="262"/>
      <c r="Q30" s="262"/>
      <c r="R30" s="272" t="s">
        <v>198</v>
      </c>
      <c r="S30" s="272" t="s">
        <v>198</v>
      </c>
      <c r="T30" s="262"/>
      <c r="U30" s="262"/>
      <c r="V30" s="262"/>
      <c r="W30" s="262" t="s">
        <v>95</v>
      </c>
      <c r="X30" s="262"/>
      <c r="Y30" s="269">
        <v>20000</v>
      </c>
    </row>
    <row r="31" spans="1:28" ht="17.100000000000001" customHeight="1" x14ac:dyDescent="0.25">
      <c r="A31" s="129">
        <v>23600</v>
      </c>
      <c r="B31" s="140" t="s">
        <v>208</v>
      </c>
      <c r="C31" s="271" t="s">
        <v>40</v>
      </c>
      <c r="D31" s="75"/>
      <c r="E31" s="75"/>
      <c r="F31" s="75"/>
      <c r="G31" s="75"/>
      <c r="H31" s="75"/>
      <c r="I31" s="75"/>
      <c r="J31" s="134" t="s">
        <v>199</v>
      </c>
      <c r="K31" s="134" t="s">
        <v>199</v>
      </c>
      <c r="L31" s="75"/>
      <c r="M31" s="75"/>
      <c r="N31" s="134" t="s">
        <v>199</v>
      </c>
      <c r="O31" s="134" t="s">
        <v>199</v>
      </c>
      <c r="P31" s="75"/>
      <c r="Q31" s="75"/>
      <c r="R31" s="134" t="s">
        <v>199</v>
      </c>
      <c r="S31" s="134" t="s">
        <v>199</v>
      </c>
      <c r="T31" s="75"/>
      <c r="U31" s="75"/>
      <c r="V31" s="74"/>
      <c r="W31" s="74" t="s">
        <v>99</v>
      </c>
      <c r="X31" s="76"/>
      <c r="Y31" s="133">
        <v>20000</v>
      </c>
    </row>
    <row r="32" spans="1:28" ht="17.100000000000001" customHeight="1" x14ac:dyDescent="0.25">
      <c r="A32" s="129">
        <v>23600</v>
      </c>
      <c r="B32" s="140" t="s">
        <v>208</v>
      </c>
      <c r="C32" s="271" t="s">
        <v>40</v>
      </c>
      <c r="D32" s="75"/>
      <c r="E32" s="75"/>
      <c r="F32" s="75"/>
      <c r="G32" s="75"/>
      <c r="H32" s="75"/>
      <c r="I32" s="75"/>
      <c r="J32" s="132" t="s">
        <v>195</v>
      </c>
      <c r="K32" s="132" t="s">
        <v>195</v>
      </c>
      <c r="L32" s="75"/>
      <c r="M32" s="75"/>
      <c r="N32" s="132" t="s">
        <v>195</v>
      </c>
      <c r="O32" s="132" t="s">
        <v>195</v>
      </c>
      <c r="P32" s="75"/>
      <c r="Q32" s="75"/>
      <c r="R32" s="132" t="s">
        <v>195</v>
      </c>
      <c r="S32" s="132" t="s">
        <v>195</v>
      </c>
      <c r="T32" s="75"/>
      <c r="U32" s="75"/>
      <c r="V32" s="74"/>
      <c r="W32" s="89" t="s">
        <v>103</v>
      </c>
      <c r="X32" s="76"/>
      <c r="Y32" s="133">
        <v>20000</v>
      </c>
    </row>
    <row r="33" spans="1:28" ht="17.100000000000001" customHeight="1" x14ac:dyDescent="0.25">
      <c r="A33" s="129">
        <v>23600</v>
      </c>
      <c r="B33" s="140" t="s">
        <v>208</v>
      </c>
      <c r="C33" s="271" t="s">
        <v>40</v>
      </c>
      <c r="D33" s="75"/>
      <c r="E33" s="75"/>
      <c r="F33" s="75"/>
      <c r="G33" s="75"/>
      <c r="H33" s="75"/>
      <c r="I33" s="75"/>
      <c r="J33" s="132" t="s">
        <v>196</v>
      </c>
      <c r="K33" s="132" t="s">
        <v>196</v>
      </c>
      <c r="L33" s="75"/>
      <c r="M33" s="75"/>
      <c r="N33" s="132" t="s">
        <v>196</v>
      </c>
      <c r="O33" s="132" t="s">
        <v>196</v>
      </c>
      <c r="P33" s="75"/>
      <c r="Q33" s="75"/>
      <c r="R33" s="132" t="s">
        <v>196</v>
      </c>
      <c r="S33" s="132" t="s">
        <v>196</v>
      </c>
      <c r="T33" s="75"/>
      <c r="U33" s="75"/>
      <c r="V33" s="74"/>
      <c r="W33" s="74" t="s">
        <v>107</v>
      </c>
      <c r="X33" s="76"/>
      <c r="Y33" s="133">
        <v>20000</v>
      </c>
    </row>
    <row r="34" spans="1:28" ht="17.100000000000001" customHeight="1" x14ac:dyDescent="0.25">
      <c r="A34" s="129">
        <v>25100</v>
      </c>
      <c r="B34" s="140" t="s">
        <v>115</v>
      </c>
      <c r="C34" s="271" t="s">
        <v>40</v>
      </c>
      <c r="D34" s="75"/>
      <c r="E34" s="75"/>
      <c r="F34" s="75"/>
      <c r="G34" s="75"/>
      <c r="H34" s="75"/>
      <c r="I34" s="75"/>
      <c r="J34" s="141" t="s">
        <v>198</v>
      </c>
      <c r="K34" s="141" t="s">
        <v>209</v>
      </c>
      <c r="L34" s="89"/>
      <c r="M34" s="89"/>
      <c r="N34" s="141" t="s">
        <v>198</v>
      </c>
      <c r="O34" s="141" t="s">
        <v>198</v>
      </c>
      <c r="P34" s="89"/>
      <c r="Q34" s="89"/>
      <c r="R34" s="141" t="s">
        <v>198</v>
      </c>
      <c r="S34" s="141" t="s">
        <v>198</v>
      </c>
      <c r="T34" s="85"/>
      <c r="U34" s="75"/>
      <c r="V34" s="75"/>
      <c r="W34" s="89" t="s">
        <v>95</v>
      </c>
      <c r="X34" s="76"/>
      <c r="Y34" s="133">
        <v>25000</v>
      </c>
    </row>
    <row r="35" spans="1:28" ht="17.100000000000001" customHeight="1" x14ac:dyDescent="0.25">
      <c r="A35" s="129">
        <v>25100</v>
      </c>
      <c r="B35" s="140" t="s">
        <v>210</v>
      </c>
      <c r="C35" s="271" t="s">
        <v>40</v>
      </c>
      <c r="D35" s="75"/>
      <c r="E35" s="75"/>
      <c r="F35" s="75"/>
      <c r="G35" s="75"/>
      <c r="H35" s="75"/>
      <c r="I35" s="75"/>
      <c r="J35" s="134" t="s">
        <v>199</v>
      </c>
      <c r="K35" s="134" t="s">
        <v>199</v>
      </c>
      <c r="L35" s="75"/>
      <c r="M35" s="75"/>
      <c r="N35" s="134" t="s">
        <v>199</v>
      </c>
      <c r="O35" s="134" t="s">
        <v>199</v>
      </c>
      <c r="P35" s="75"/>
      <c r="Q35" s="75"/>
      <c r="R35" s="134" t="s">
        <v>199</v>
      </c>
      <c r="S35" s="134" t="s">
        <v>199</v>
      </c>
      <c r="T35" s="75"/>
      <c r="U35" s="75"/>
      <c r="V35" s="75"/>
      <c r="W35" s="74" t="s">
        <v>99</v>
      </c>
      <c r="X35" s="76"/>
      <c r="Y35" s="133">
        <v>25000</v>
      </c>
    </row>
    <row r="36" spans="1:28" ht="17.100000000000001" customHeight="1" x14ac:dyDescent="0.25">
      <c r="A36" s="129">
        <v>25100</v>
      </c>
      <c r="B36" s="140" t="s">
        <v>210</v>
      </c>
      <c r="C36" s="271" t="s">
        <v>40</v>
      </c>
      <c r="D36" s="75"/>
      <c r="E36" s="75"/>
      <c r="F36" s="75"/>
      <c r="G36" s="75"/>
      <c r="H36" s="75"/>
      <c r="I36" s="75"/>
      <c r="J36" s="132" t="s">
        <v>195</v>
      </c>
      <c r="K36" s="132" t="s">
        <v>195</v>
      </c>
      <c r="L36" s="75"/>
      <c r="M36" s="75"/>
      <c r="N36" s="132" t="s">
        <v>195</v>
      </c>
      <c r="O36" s="132" t="s">
        <v>195</v>
      </c>
      <c r="P36" s="75"/>
      <c r="Q36" s="75"/>
      <c r="R36" s="132" t="s">
        <v>195</v>
      </c>
      <c r="S36" s="132" t="s">
        <v>195</v>
      </c>
      <c r="T36" s="75"/>
      <c r="U36" s="75"/>
      <c r="V36" s="75"/>
      <c r="W36" s="89" t="s">
        <v>103</v>
      </c>
      <c r="X36" s="76"/>
      <c r="Y36" s="133">
        <v>25000</v>
      </c>
    </row>
    <row r="37" spans="1:28" ht="17.100000000000001" customHeight="1" x14ac:dyDescent="0.25">
      <c r="A37" s="129">
        <v>25100</v>
      </c>
      <c r="B37" s="140" t="s">
        <v>210</v>
      </c>
      <c r="C37" s="271" t="s">
        <v>40</v>
      </c>
      <c r="D37" s="75"/>
      <c r="E37" s="75"/>
      <c r="F37" s="75"/>
      <c r="G37" s="75"/>
      <c r="H37" s="75"/>
      <c r="I37" s="75"/>
      <c r="J37" s="132" t="s">
        <v>196</v>
      </c>
      <c r="K37" s="132" t="s">
        <v>196</v>
      </c>
      <c r="L37" s="75"/>
      <c r="M37" s="75"/>
      <c r="N37" s="132" t="s">
        <v>196</v>
      </c>
      <c r="O37" s="132" t="s">
        <v>196</v>
      </c>
      <c r="P37" s="75"/>
      <c r="Q37" s="75"/>
      <c r="R37" s="132" t="s">
        <v>196</v>
      </c>
      <c r="S37" s="132" t="s">
        <v>196</v>
      </c>
      <c r="T37" s="75"/>
      <c r="U37" s="75"/>
      <c r="V37" s="74"/>
      <c r="W37" s="74" t="s">
        <v>107</v>
      </c>
      <c r="X37" s="76"/>
      <c r="Y37" s="133">
        <v>25000</v>
      </c>
    </row>
    <row r="38" spans="1:28" ht="23.25" customHeight="1" x14ac:dyDescent="0.25">
      <c r="A38" s="129">
        <v>25300</v>
      </c>
      <c r="B38" s="140" t="s">
        <v>211</v>
      </c>
      <c r="C38" s="271" t="s">
        <v>43</v>
      </c>
      <c r="D38" s="75"/>
      <c r="E38" s="75"/>
      <c r="F38" s="75"/>
      <c r="G38" s="75"/>
      <c r="H38" s="75"/>
      <c r="I38" s="75"/>
      <c r="J38" s="132" t="s">
        <v>193</v>
      </c>
      <c r="K38" s="132" t="s">
        <v>193</v>
      </c>
      <c r="L38" s="10"/>
      <c r="M38" s="10"/>
      <c r="N38" s="132" t="s">
        <v>193</v>
      </c>
      <c r="O38" s="132" t="s">
        <v>193</v>
      </c>
      <c r="P38" s="10"/>
      <c r="Q38" s="10"/>
      <c r="R38" s="132" t="s">
        <v>193</v>
      </c>
      <c r="S38" s="132" t="s">
        <v>193</v>
      </c>
      <c r="T38" s="75"/>
      <c r="U38" s="75"/>
      <c r="V38" s="74"/>
      <c r="W38" s="89" t="s">
        <v>95</v>
      </c>
      <c r="X38" s="76"/>
      <c r="Y38" s="133">
        <f>505000/4</f>
        <v>126250</v>
      </c>
    </row>
    <row r="39" spans="1:28" ht="23.25" customHeight="1" x14ac:dyDescent="0.25">
      <c r="A39" s="129">
        <v>25300</v>
      </c>
      <c r="B39" s="140" t="s">
        <v>211</v>
      </c>
      <c r="C39" s="271" t="s">
        <v>43</v>
      </c>
      <c r="D39" s="75"/>
      <c r="E39" s="75"/>
      <c r="F39" s="75"/>
      <c r="G39" s="75"/>
      <c r="H39" s="75"/>
      <c r="I39" s="75"/>
      <c r="J39" s="132" t="s">
        <v>194</v>
      </c>
      <c r="K39" s="132" t="s">
        <v>194</v>
      </c>
      <c r="L39" s="10"/>
      <c r="M39" s="10"/>
      <c r="N39" s="132" t="s">
        <v>194</v>
      </c>
      <c r="O39" s="132" t="s">
        <v>194</v>
      </c>
      <c r="P39" s="10"/>
      <c r="Q39" s="10"/>
      <c r="R39" s="132" t="s">
        <v>194</v>
      </c>
      <c r="S39" s="132" t="s">
        <v>194</v>
      </c>
      <c r="T39" s="75"/>
      <c r="U39" s="75"/>
      <c r="V39" s="74"/>
      <c r="W39" s="74" t="s">
        <v>99</v>
      </c>
      <c r="X39" s="76"/>
      <c r="Y39" s="133">
        <v>126250</v>
      </c>
    </row>
    <row r="40" spans="1:28" ht="23.25" customHeight="1" x14ac:dyDescent="0.25">
      <c r="A40" s="443">
        <v>25300</v>
      </c>
      <c r="B40" s="270" t="s">
        <v>211</v>
      </c>
      <c r="C40" s="271" t="s">
        <v>43</v>
      </c>
      <c r="D40" s="262"/>
      <c r="E40" s="262"/>
      <c r="F40" s="262"/>
      <c r="G40" s="262"/>
      <c r="H40" s="262"/>
      <c r="I40" s="262"/>
      <c r="J40" s="263" t="s">
        <v>204</v>
      </c>
      <c r="K40" s="263" t="s">
        <v>204</v>
      </c>
      <c r="L40" s="262"/>
      <c r="M40" s="262"/>
      <c r="N40" s="263" t="s">
        <v>204</v>
      </c>
      <c r="O40" s="263" t="s">
        <v>204</v>
      </c>
      <c r="P40" s="262"/>
      <c r="Q40" s="262"/>
      <c r="R40" s="263" t="s">
        <v>204</v>
      </c>
      <c r="S40" s="263" t="s">
        <v>204</v>
      </c>
      <c r="T40" s="262"/>
      <c r="U40" s="262"/>
      <c r="V40" s="262"/>
      <c r="W40" s="262" t="s">
        <v>103</v>
      </c>
      <c r="X40" s="262"/>
      <c r="Y40" s="264">
        <v>126250</v>
      </c>
    </row>
    <row r="41" spans="1:28" ht="23.25" customHeight="1" x14ac:dyDescent="0.25">
      <c r="A41" s="129">
        <v>25300</v>
      </c>
      <c r="B41" s="140" t="s">
        <v>211</v>
      </c>
      <c r="C41" s="271" t="s">
        <v>43</v>
      </c>
      <c r="D41" s="74"/>
      <c r="E41" s="74"/>
      <c r="F41" s="74"/>
      <c r="G41" s="74"/>
      <c r="H41" s="74"/>
      <c r="I41" s="74"/>
      <c r="J41" s="132" t="s">
        <v>212</v>
      </c>
      <c r="K41" s="132" t="s">
        <v>212</v>
      </c>
      <c r="L41" s="74"/>
      <c r="M41" s="74"/>
      <c r="N41" s="132" t="s">
        <v>212</v>
      </c>
      <c r="O41" s="132" t="s">
        <v>212</v>
      </c>
      <c r="P41" s="74"/>
      <c r="Q41" s="74"/>
      <c r="R41" s="131" t="s">
        <v>212</v>
      </c>
      <c r="S41" s="131" t="s">
        <v>212</v>
      </c>
      <c r="T41" s="74"/>
      <c r="U41" s="74"/>
      <c r="V41" s="74"/>
      <c r="W41" s="74" t="s">
        <v>107</v>
      </c>
      <c r="X41" s="74"/>
      <c r="Y41" s="133">
        <v>126250</v>
      </c>
      <c r="AA41" s="137"/>
    </row>
    <row r="42" spans="1:28" ht="17.100000000000001" customHeight="1" x14ac:dyDescent="0.25">
      <c r="A42" s="129">
        <v>26110</v>
      </c>
      <c r="B42" s="93" t="s">
        <v>213</v>
      </c>
      <c r="C42" s="271" t="s">
        <v>40</v>
      </c>
      <c r="D42" s="75"/>
      <c r="E42" s="75"/>
      <c r="F42" s="75"/>
      <c r="G42" s="75"/>
      <c r="H42" s="75"/>
      <c r="I42" s="75"/>
      <c r="J42" s="132" t="s">
        <v>193</v>
      </c>
      <c r="K42" s="132" t="s">
        <v>193</v>
      </c>
      <c r="L42" s="10"/>
      <c r="M42" s="10"/>
      <c r="N42" s="132" t="s">
        <v>193</v>
      </c>
      <c r="O42" s="132" t="s">
        <v>193</v>
      </c>
      <c r="P42" s="10"/>
      <c r="Q42" s="10"/>
      <c r="R42" s="132" t="s">
        <v>193</v>
      </c>
      <c r="S42" s="132" t="s">
        <v>193</v>
      </c>
      <c r="T42" s="75"/>
      <c r="U42" s="75"/>
      <c r="V42" s="74"/>
      <c r="W42" s="89" t="s">
        <v>95</v>
      </c>
      <c r="X42" s="76"/>
      <c r="Y42" s="133">
        <f>210000/4</f>
        <v>52500</v>
      </c>
    </row>
    <row r="43" spans="1:28" ht="17.100000000000001" customHeight="1" x14ac:dyDescent="0.25">
      <c r="A43" s="129">
        <v>26110</v>
      </c>
      <c r="B43" s="93" t="s">
        <v>213</v>
      </c>
      <c r="C43" s="271" t="s">
        <v>40</v>
      </c>
      <c r="D43" s="75"/>
      <c r="E43" s="75"/>
      <c r="F43" s="75"/>
      <c r="G43" s="75"/>
      <c r="H43" s="75"/>
      <c r="I43" s="75"/>
      <c r="J43" s="132" t="s">
        <v>194</v>
      </c>
      <c r="K43" s="132" t="s">
        <v>194</v>
      </c>
      <c r="L43" s="10"/>
      <c r="M43" s="10"/>
      <c r="N43" s="132" t="s">
        <v>194</v>
      </c>
      <c r="O43" s="132" t="s">
        <v>194</v>
      </c>
      <c r="P43" s="10"/>
      <c r="Q43" s="10"/>
      <c r="R43" s="132" t="s">
        <v>194</v>
      </c>
      <c r="S43" s="132" t="s">
        <v>194</v>
      </c>
      <c r="T43" s="75"/>
      <c r="U43" s="75"/>
      <c r="V43" s="74"/>
      <c r="W43" s="74" t="s">
        <v>99</v>
      </c>
      <c r="X43" s="76"/>
      <c r="Y43" s="133">
        <v>52500</v>
      </c>
    </row>
    <row r="44" spans="1:28" ht="17.100000000000001" customHeight="1" x14ac:dyDescent="0.25">
      <c r="A44" s="268">
        <v>26110</v>
      </c>
      <c r="B44" s="270" t="s">
        <v>213</v>
      </c>
      <c r="C44" s="271" t="s">
        <v>40</v>
      </c>
      <c r="D44" s="262"/>
      <c r="E44" s="262"/>
      <c r="F44" s="262"/>
      <c r="G44" s="262"/>
      <c r="H44" s="262"/>
      <c r="I44" s="262"/>
      <c r="J44" s="263" t="s">
        <v>204</v>
      </c>
      <c r="K44" s="263" t="s">
        <v>204</v>
      </c>
      <c r="L44" s="265"/>
      <c r="M44" s="265"/>
      <c r="N44" s="263" t="s">
        <v>204</v>
      </c>
      <c r="O44" s="263" t="s">
        <v>204</v>
      </c>
      <c r="P44" s="265"/>
      <c r="Q44" s="265"/>
      <c r="R44" s="263" t="s">
        <v>204</v>
      </c>
      <c r="S44" s="263" t="s">
        <v>204</v>
      </c>
      <c r="T44" s="266"/>
      <c r="U44" s="266"/>
      <c r="V44" s="262"/>
      <c r="W44" s="262" t="s">
        <v>103</v>
      </c>
      <c r="X44" s="267"/>
      <c r="Y44" s="264">
        <v>52500</v>
      </c>
      <c r="AA44"/>
      <c r="AB44"/>
    </row>
    <row r="45" spans="1:28" ht="17.100000000000001" customHeight="1" x14ac:dyDescent="0.25">
      <c r="A45" s="129">
        <v>26110</v>
      </c>
      <c r="B45" s="93" t="s">
        <v>213</v>
      </c>
      <c r="C45" s="271" t="s">
        <v>40</v>
      </c>
      <c r="D45" s="75"/>
      <c r="E45" s="75"/>
      <c r="F45" s="75"/>
      <c r="G45" s="75"/>
      <c r="H45" s="75"/>
      <c r="I45" s="75"/>
      <c r="J45" s="132" t="s">
        <v>212</v>
      </c>
      <c r="K45" s="132" t="s">
        <v>212</v>
      </c>
      <c r="L45" s="74"/>
      <c r="M45" s="74"/>
      <c r="N45" s="132" t="s">
        <v>212</v>
      </c>
      <c r="O45" s="132" t="s">
        <v>212</v>
      </c>
      <c r="P45" s="74"/>
      <c r="Q45" s="74"/>
      <c r="R45" s="131" t="s">
        <v>212</v>
      </c>
      <c r="S45" s="131" t="s">
        <v>212</v>
      </c>
      <c r="T45" s="75"/>
      <c r="U45" s="75"/>
      <c r="V45" s="75"/>
      <c r="W45" s="74" t="s">
        <v>107</v>
      </c>
      <c r="X45" s="76"/>
      <c r="Y45" s="133">
        <v>52500</v>
      </c>
      <c r="AA45"/>
      <c r="AB45"/>
    </row>
    <row r="46" spans="1:28" ht="17.100000000000001" customHeight="1" x14ac:dyDescent="0.25">
      <c r="A46" s="129">
        <v>29100</v>
      </c>
      <c r="B46" s="139" t="s">
        <v>214</v>
      </c>
      <c r="C46" s="271" t="s">
        <v>40</v>
      </c>
      <c r="D46" s="75"/>
      <c r="E46" s="75"/>
      <c r="F46" s="75"/>
      <c r="G46" s="75"/>
      <c r="H46" s="75"/>
      <c r="I46" s="75"/>
      <c r="J46" s="132" t="s">
        <v>193</v>
      </c>
      <c r="K46" s="132" t="s">
        <v>193</v>
      </c>
      <c r="L46" s="75"/>
      <c r="M46" s="75"/>
      <c r="N46" s="132" t="s">
        <v>193</v>
      </c>
      <c r="O46" s="132" t="s">
        <v>193</v>
      </c>
      <c r="P46" s="75"/>
      <c r="Q46" s="75"/>
      <c r="R46" s="132" t="s">
        <v>193</v>
      </c>
      <c r="S46" s="132" t="s">
        <v>193</v>
      </c>
      <c r="T46" s="75"/>
      <c r="U46" s="75"/>
      <c r="V46" s="75"/>
      <c r="W46" s="89" t="s">
        <v>95</v>
      </c>
      <c r="X46" s="76"/>
      <c r="Y46" s="133">
        <v>60000</v>
      </c>
      <c r="AA46"/>
      <c r="AB46"/>
    </row>
    <row r="47" spans="1:28" ht="17.100000000000001" customHeight="1" x14ac:dyDescent="0.25">
      <c r="A47" s="129">
        <v>29100</v>
      </c>
      <c r="B47" s="139" t="s">
        <v>214</v>
      </c>
      <c r="C47" s="271" t="s">
        <v>43</v>
      </c>
      <c r="D47" s="75"/>
      <c r="E47" s="75"/>
      <c r="F47" s="75"/>
      <c r="G47" s="75"/>
      <c r="H47" s="75"/>
      <c r="I47" s="75"/>
      <c r="J47" s="132" t="s">
        <v>194</v>
      </c>
      <c r="K47" s="132" t="s">
        <v>194</v>
      </c>
      <c r="L47" s="75"/>
      <c r="M47" s="75"/>
      <c r="N47" s="132" t="s">
        <v>194</v>
      </c>
      <c r="O47" s="132" t="s">
        <v>194</v>
      </c>
      <c r="P47" s="75"/>
      <c r="Q47" s="75"/>
      <c r="R47" s="132" t="s">
        <v>194</v>
      </c>
      <c r="S47" s="132" t="s">
        <v>194</v>
      </c>
      <c r="T47" s="75"/>
      <c r="U47" s="75"/>
      <c r="V47" s="75"/>
      <c r="W47" s="74" t="s">
        <v>99</v>
      </c>
      <c r="X47" s="76"/>
      <c r="Y47" s="133">
        <v>80000</v>
      </c>
      <c r="AA47"/>
      <c r="AB47"/>
    </row>
    <row r="48" spans="1:28" ht="17.100000000000001" customHeight="1" x14ac:dyDescent="0.25">
      <c r="A48" s="129">
        <v>29100</v>
      </c>
      <c r="B48" s="139" t="s">
        <v>127</v>
      </c>
      <c r="C48" s="271" t="s">
        <v>40</v>
      </c>
      <c r="D48" s="75"/>
      <c r="E48" s="75"/>
      <c r="F48" s="75"/>
      <c r="G48" s="75"/>
      <c r="H48" s="75"/>
      <c r="I48" s="75"/>
      <c r="J48" s="132" t="s">
        <v>215</v>
      </c>
      <c r="K48" s="132" t="s">
        <v>215</v>
      </c>
      <c r="L48" s="75"/>
      <c r="M48" s="75"/>
      <c r="N48" s="132" t="s">
        <v>215</v>
      </c>
      <c r="O48" s="132" t="s">
        <v>215</v>
      </c>
      <c r="P48" s="75"/>
      <c r="Q48" s="75"/>
      <c r="R48" s="132" t="s">
        <v>215</v>
      </c>
      <c r="S48" s="132" t="s">
        <v>215</v>
      </c>
      <c r="T48" s="75"/>
      <c r="U48" s="75"/>
      <c r="V48" s="75"/>
      <c r="W48" s="89" t="s">
        <v>103</v>
      </c>
      <c r="X48" s="76"/>
      <c r="Y48" s="133">
        <v>40000</v>
      </c>
      <c r="AA48"/>
      <c r="AB48"/>
    </row>
    <row r="49" spans="1:28" ht="17.100000000000001" customHeight="1" x14ac:dyDescent="0.25">
      <c r="A49" s="129">
        <v>29100</v>
      </c>
      <c r="B49" s="139" t="s">
        <v>214</v>
      </c>
      <c r="C49" s="271" t="s">
        <v>40</v>
      </c>
      <c r="D49" s="75"/>
      <c r="E49" s="75"/>
      <c r="F49" s="75"/>
      <c r="G49" s="75"/>
      <c r="H49" s="75"/>
      <c r="I49" s="75"/>
      <c r="J49" s="132" t="s">
        <v>216</v>
      </c>
      <c r="K49" s="132" t="s">
        <v>216</v>
      </c>
      <c r="L49" s="75"/>
      <c r="M49" s="75"/>
      <c r="N49" s="132" t="s">
        <v>216</v>
      </c>
      <c r="O49" s="132" t="s">
        <v>216</v>
      </c>
      <c r="P49" s="75"/>
      <c r="Q49" s="75"/>
      <c r="R49" s="132" t="s">
        <v>216</v>
      </c>
      <c r="S49" s="132" t="s">
        <v>216</v>
      </c>
      <c r="T49" s="75"/>
      <c r="U49" s="75"/>
      <c r="V49" s="75"/>
      <c r="W49" s="74" t="s">
        <v>107</v>
      </c>
      <c r="X49" s="76"/>
      <c r="Y49" s="133">
        <v>70000</v>
      </c>
      <c r="AA49"/>
      <c r="AB49"/>
    </row>
    <row r="50" spans="1:28" ht="17.100000000000001" customHeight="1" x14ac:dyDescent="0.25">
      <c r="A50" s="129">
        <v>31100</v>
      </c>
      <c r="B50" s="84" t="s">
        <v>217</v>
      </c>
      <c r="C50" s="271" t="s">
        <v>40</v>
      </c>
      <c r="D50" s="75"/>
      <c r="E50" s="75"/>
      <c r="F50" s="75"/>
      <c r="G50" s="75"/>
      <c r="H50" s="75"/>
      <c r="I50" s="75"/>
      <c r="J50" s="132" t="s">
        <v>193</v>
      </c>
      <c r="K50" s="132" t="s">
        <v>193</v>
      </c>
      <c r="L50" s="75"/>
      <c r="M50" s="75"/>
      <c r="N50" s="132" t="s">
        <v>193</v>
      </c>
      <c r="O50" s="132" t="s">
        <v>193</v>
      </c>
      <c r="P50" s="75"/>
      <c r="Q50" s="75"/>
      <c r="R50" s="132" t="s">
        <v>193</v>
      </c>
      <c r="S50" s="132" t="s">
        <v>193</v>
      </c>
      <c r="T50" s="75"/>
      <c r="U50" s="75"/>
      <c r="V50" s="75"/>
      <c r="W50" s="89" t="s">
        <v>218</v>
      </c>
      <c r="X50" s="76"/>
      <c r="Y50" s="142">
        <v>12000</v>
      </c>
      <c r="AA50"/>
      <c r="AB50"/>
    </row>
    <row r="51" spans="1:28" ht="17.100000000000001" customHeight="1" x14ac:dyDescent="0.25">
      <c r="A51" s="129">
        <v>31100</v>
      </c>
      <c r="B51" s="84" t="s">
        <v>217</v>
      </c>
      <c r="C51" s="271" t="s">
        <v>40</v>
      </c>
      <c r="D51" s="75"/>
      <c r="E51" s="75"/>
      <c r="F51" s="75"/>
      <c r="G51" s="75"/>
      <c r="H51" s="75"/>
      <c r="I51" s="75"/>
      <c r="J51" s="132" t="s">
        <v>199</v>
      </c>
      <c r="K51" s="132" t="s">
        <v>199</v>
      </c>
      <c r="L51" s="75"/>
      <c r="M51" s="75"/>
      <c r="N51" s="132" t="s">
        <v>199</v>
      </c>
      <c r="O51" s="132" t="s">
        <v>199</v>
      </c>
      <c r="P51" s="75"/>
      <c r="Q51" s="75"/>
      <c r="R51" s="132" t="s">
        <v>199</v>
      </c>
      <c r="S51" s="132" t="s">
        <v>199</v>
      </c>
      <c r="T51" s="75"/>
      <c r="U51" s="75"/>
      <c r="V51" s="74"/>
      <c r="W51" s="74" t="s">
        <v>219</v>
      </c>
      <c r="X51" s="76"/>
      <c r="Y51" s="133">
        <v>12000</v>
      </c>
      <c r="AA51"/>
      <c r="AB51"/>
    </row>
    <row r="52" spans="1:28" ht="17.100000000000001" customHeight="1" x14ac:dyDescent="0.25">
      <c r="A52" s="129">
        <v>31100</v>
      </c>
      <c r="B52" s="84" t="s">
        <v>217</v>
      </c>
      <c r="C52" s="271" t="s">
        <v>40</v>
      </c>
      <c r="D52" s="75"/>
      <c r="E52" s="75"/>
      <c r="F52" s="75"/>
      <c r="G52" s="75"/>
      <c r="H52" s="75"/>
      <c r="I52" s="75"/>
      <c r="J52" s="132" t="s">
        <v>206</v>
      </c>
      <c r="K52" s="132" t="s">
        <v>206</v>
      </c>
      <c r="L52" s="75"/>
      <c r="M52" s="75"/>
      <c r="N52" s="132" t="s">
        <v>206</v>
      </c>
      <c r="O52" s="132" t="s">
        <v>206</v>
      </c>
      <c r="P52" s="75"/>
      <c r="Q52" s="75"/>
      <c r="R52" s="132" t="s">
        <v>206</v>
      </c>
      <c r="S52" s="132" t="s">
        <v>206</v>
      </c>
      <c r="T52" s="75"/>
      <c r="U52" s="75"/>
      <c r="V52" s="74"/>
      <c r="W52" s="89" t="s">
        <v>220</v>
      </c>
      <c r="X52" s="76"/>
      <c r="Y52" s="133">
        <v>12000</v>
      </c>
      <c r="AA52"/>
      <c r="AB52"/>
    </row>
    <row r="53" spans="1:28" ht="17.100000000000001" customHeight="1" x14ac:dyDescent="0.25">
      <c r="A53" s="129">
        <v>31100</v>
      </c>
      <c r="B53" s="84" t="s">
        <v>217</v>
      </c>
      <c r="C53" s="271" t="s">
        <v>40</v>
      </c>
      <c r="D53" s="75"/>
      <c r="E53" s="75"/>
      <c r="F53" s="75"/>
      <c r="G53" s="75"/>
      <c r="H53" s="75"/>
      <c r="I53" s="75"/>
      <c r="J53" s="132" t="s">
        <v>204</v>
      </c>
      <c r="K53" s="132" t="s">
        <v>204</v>
      </c>
      <c r="L53" s="75"/>
      <c r="M53" s="75"/>
      <c r="N53" s="132" t="s">
        <v>204</v>
      </c>
      <c r="O53" s="132" t="s">
        <v>204</v>
      </c>
      <c r="P53" s="75"/>
      <c r="Q53" s="75"/>
      <c r="R53" s="132" t="s">
        <v>204</v>
      </c>
      <c r="S53" s="132" t="s">
        <v>204</v>
      </c>
      <c r="T53" s="75"/>
      <c r="U53" s="75"/>
      <c r="V53" s="74"/>
      <c r="W53" s="74" t="s">
        <v>221</v>
      </c>
      <c r="X53" s="76"/>
      <c r="Y53" s="133">
        <v>12000</v>
      </c>
      <c r="AA53"/>
      <c r="AB53"/>
    </row>
    <row r="54" spans="1:28" ht="17.100000000000001" customHeight="1" x14ac:dyDescent="0.25">
      <c r="A54" s="129">
        <v>31100</v>
      </c>
      <c r="B54" s="84" t="s">
        <v>217</v>
      </c>
      <c r="C54" s="271" t="s">
        <v>40</v>
      </c>
      <c r="D54" s="75"/>
      <c r="E54" s="75"/>
      <c r="F54" s="75"/>
      <c r="G54" s="75"/>
      <c r="H54" s="75"/>
      <c r="I54" s="75"/>
      <c r="J54" s="132" t="s">
        <v>212</v>
      </c>
      <c r="K54" s="132" t="s">
        <v>212</v>
      </c>
      <c r="L54" s="75"/>
      <c r="M54" s="75"/>
      <c r="N54" s="132" t="s">
        <v>212</v>
      </c>
      <c r="O54" s="132" t="s">
        <v>212</v>
      </c>
      <c r="P54" s="75"/>
      <c r="Q54" s="75"/>
      <c r="R54" s="132" t="s">
        <v>212</v>
      </c>
      <c r="S54" s="132" t="s">
        <v>212</v>
      </c>
      <c r="T54" s="75"/>
      <c r="U54" s="75"/>
      <c r="V54" s="74"/>
      <c r="W54" s="74" t="s">
        <v>222</v>
      </c>
      <c r="X54" s="76"/>
      <c r="Y54" s="133">
        <v>12000</v>
      </c>
      <c r="AA54"/>
      <c r="AB54"/>
    </row>
    <row r="55" spans="1:28" ht="17.100000000000001" customHeight="1" x14ac:dyDescent="0.25">
      <c r="A55" s="129">
        <v>31100</v>
      </c>
      <c r="B55" s="84" t="s">
        <v>217</v>
      </c>
      <c r="C55" s="271" t="s">
        <v>40</v>
      </c>
      <c r="D55" s="75"/>
      <c r="E55" s="75"/>
      <c r="F55" s="75"/>
      <c r="G55" s="75"/>
      <c r="H55" s="75"/>
      <c r="I55" s="75"/>
      <c r="J55" s="132" t="s">
        <v>216</v>
      </c>
      <c r="K55" s="132" t="s">
        <v>216</v>
      </c>
      <c r="L55" s="75"/>
      <c r="M55" s="75"/>
      <c r="N55" s="132" t="s">
        <v>216</v>
      </c>
      <c r="O55" s="132" t="s">
        <v>216</v>
      </c>
      <c r="P55" s="75"/>
      <c r="Q55" s="75"/>
      <c r="R55" s="132" t="s">
        <v>216</v>
      </c>
      <c r="S55" s="132" t="s">
        <v>216</v>
      </c>
      <c r="T55" s="75"/>
      <c r="U55" s="75"/>
      <c r="V55" s="74"/>
      <c r="W55" s="74" t="s">
        <v>223</v>
      </c>
      <c r="X55" s="76"/>
      <c r="Y55" s="142">
        <v>12000</v>
      </c>
      <c r="AA55"/>
      <c r="AB55"/>
    </row>
    <row r="56" spans="1:28" ht="17.100000000000001" customHeight="1" x14ac:dyDescent="0.25">
      <c r="A56" s="129">
        <v>33100</v>
      </c>
      <c r="B56" s="84" t="s">
        <v>135</v>
      </c>
      <c r="C56" s="271" t="s">
        <v>40</v>
      </c>
      <c r="D56" s="75"/>
      <c r="E56" s="75"/>
      <c r="F56" s="75"/>
      <c r="G56" s="75"/>
      <c r="H56" s="75"/>
      <c r="I56" s="75"/>
      <c r="J56" s="361" t="s">
        <v>193</v>
      </c>
      <c r="K56" s="361" t="s">
        <v>193</v>
      </c>
      <c r="L56" s="75"/>
      <c r="M56" s="75"/>
      <c r="N56" s="361" t="s">
        <v>193</v>
      </c>
      <c r="O56" s="361" t="s">
        <v>193</v>
      </c>
      <c r="P56" s="75"/>
      <c r="Q56" s="75"/>
      <c r="R56" s="361" t="s">
        <v>193</v>
      </c>
      <c r="S56" s="361" t="s">
        <v>193</v>
      </c>
      <c r="T56" s="75"/>
      <c r="U56" s="75"/>
      <c r="V56" s="74"/>
      <c r="W56" s="358" t="s">
        <v>95</v>
      </c>
      <c r="X56" s="76"/>
      <c r="Y56" s="143">
        <v>47500</v>
      </c>
      <c r="AA56"/>
      <c r="AB56"/>
    </row>
    <row r="57" spans="1:28" ht="17.100000000000001" customHeight="1" x14ac:dyDescent="0.25">
      <c r="A57" s="129">
        <v>33200</v>
      </c>
      <c r="B57" s="84" t="s">
        <v>224</v>
      </c>
      <c r="C57" s="271" t="s">
        <v>40</v>
      </c>
      <c r="D57" s="75"/>
      <c r="E57" s="75"/>
      <c r="F57" s="75"/>
      <c r="G57" s="75"/>
      <c r="H57" s="75"/>
      <c r="I57" s="75"/>
      <c r="J57" s="362"/>
      <c r="K57" s="362"/>
      <c r="L57" s="75"/>
      <c r="M57" s="75"/>
      <c r="N57" s="362"/>
      <c r="O57" s="362"/>
      <c r="P57" s="75"/>
      <c r="Q57" s="75"/>
      <c r="R57" s="362"/>
      <c r="S57" s="362"/>
      <c r="T57" s="75"/>
      <c r="U57" s="75"/>
      <c r="V57" s="74"/>
      <c r="W57" s="359"/>
      <c r="X57" s="76"/>
      <c r="Y57" s="144">
        <f>78750/4</f>
        <v>19687.5</v>
      </c>
      <c r="AA57"/>
      <c r="AB57"/>
    </row>
    <row r="58" spans="1:28" ht="17.100000000000001" customHeight="1" x14ac:dyDescent="0.25">
      <c r="A58" s="129">
        <v>33100</v>
      </c>
      <c r="B58" s="84" t="s">
        <v>135</v>
      </c>
      <c r="C58" s="271" t="s">
        <v>40</v>
      </c>
      <c r="D58" s="75"/>
      <c r="E58" s="75"/>
      <c r="F58" s="75"/>
      <c r="G58" s="75"/>
      <c r="H58" s="75"/>
      <c r="I58" s="75"/>
      <c r="J58" s="363" t="s">
        <v>199</v>
      </c>
      <c r="K58" s="363" t="s">
        <v>199</v>
      </c>
      <c r="L58" s="75"/>
      <c r="M58" s="75"/>
      <c r="N58" s="363" t="s">
        <v>199</v>
      </c>
      <c r="O58" s="363" t="s">
        <v>199</v>
      </c>
      <c r="P58" s="75"/>
      <c r="Q58" s="75"/>
      <c r="R58" s="363" t="s">
        <v>199</v>
      </c>
      <c r="S58" s="363" t="s">
        <v>199</v>
      </c>
      <c r="T58" s="75"/>
      <c r="U58" s="75"/>
      <c r="V58" s="74"/>
      <c r="W58" s="358" t="s">
        <v>99</v>
      </c>
      <c r="X58" s="76"/>
      <c r="Y58" s="143">
        <v>47500</v>
      </c>
      <c r="AA58"/>
      <c r="AB58"/>
    </row>
    <row r="59" spans="1:28" ht="17.100000000000001" customHeight="1" x14ac:dyDescent="0.25">
      <c r="A59" s="129">
        <v>33200</v>
      </c>
      <c r="B59" s="84" t="s">
        <v>225</v>
      </c>
      <c r="C59" s="271" t="s">
        <v>40</v>
      </c>
      <c r="D59" s="75"/>
      <c r="E59" s="75"/>
      <c r="F59" s="75"/>
      <c r="G59" s="75"/>
      <c r="H59" s="75"/>
      <c r="I59" s="75"/>
      <c r="J59" s="364"/>
      <c r="K59" s="364"/>
      <c r="L59" s="75"/>
      <c r="M59" s="75"/>
      <c r="N59" s="364"/>
      <c r="O59" s="364"/>
      <c r="P59" s="75"/>
      <c r="Q59" s="75"/>
      <c r="R59" s="364"/>
      <c r="S59" s="364"/>
      <c r="T59" s="75"/>
      <c r="U59" s="75"/>
      <c r="V59" s="74"/>
      <c r="W59" s="359"/>
      <c r="X59" s="76"/>
      <c r="Y59" s="144">
        <f>78750/4</f>
        <v>19687.5</v>
      </c>
      <c r="AB59"/>
    </row>
    <row r="60" spans="1:28" ht="17.100000000000001" customHeight="1" x14ac:dyDescent="0.25">
      <c r="A60" s="129">
        <v>33100</v>
      </c>
      <c r="B60" s="84" t="s">
        <v>135</v>
      </c>
      <c r="C60" s="271" t="s">
        <v>40</v>
      </c>
      <c r="D60" s="75"/>
      <c r="E60" s="75"/>
      <c r="F60" s="75"/>
      <c r="G60" s="75"/>
      <c r="H60" s="75"/>
      <c r="I60" s="75"/>
      <c r="J60" s="361" t="s">
        <v>204</v>
      </c>
      <c r="K60" s="361" t="s">
        <v>204</v>
      </c>
      <c r="L60" s="75"/>
      <c r="M60" s="75"/>
      <c r="N60" s="361" t="s">
        <v>204</v>
      </c>
      <c r="O60" s="361" t="s">
        <v>204</v>
      </c>
      <c r="P60" s="75"/>
      <c r="Q60" s="75"/>
      <c r="R60" s="361" t="s">
        <v>204</v>
      </c>
      <c r="S60" s="361" t="s">
        <v>204</v>
      </c>
      <c r="T60" s="75"/>
      <c r="U60" s="75"/>
      <c r="V60" s="74"/>
      <c r="W60" s="358" t="s">
        <v>226</v>
      </c>
      <c r="X60" s="76"/>
      <c r="Y60" s="143">
        <v>47500</v>
      </c>
      <c r="AB60"/>
    </row>
    <row r="61" spans="1:28" ht="17.100000000000001" customHeight="1" x14ac:dyDescent="0.25">
      <c r="A61" s="129">
        <v>33200</v>
      </c>
      <c r="B61" s="84" t="s">
        <v>225</v>
      </c>
      <c r="C61" s="271" t="s">
        <v>40</v>
      </c>
      <c r="D61" s="75"/>
      <c r="E61" s="75"/>
      <c r="F61" s="75"/>
      <c r="G61" s="75"/>
      <c r="H61" s="75"/>
      <c r="I61" s="75"/>
      <c r="J61" s="362"/>
      <c r="K61" s="362"/>
      <c r="L61" s="75"/>
      <c r="M61" s="75"/>
      <c r="N61" s="362"/>
      <c r="O61" s="362"/>
      <c r="P61" s="75"/>
      <c r="Q61" s="75"/>
      <c r="R61" s="362"/>
      <c r="S61" s="362"/>
      <c r="T61" s="75"/>
      <c r="U61" s="75"/>
      <c r="V61" s="74"/>
      <c r="W61" s="359"/>
      <c r="X61" s="76"/>
      <c r="Y61" s="144">
        <f>78750/4</f>
        <v>19687.5</v>
      </c>
      <c r="AB61"/>
    </row>
    <row r="62" spans="1:28" ht="17.100000000000001" customHeight="1" x14ac:dyDescent="0.25">
      <c r="A62" s="129">
        <v>33100</v>
      </c>
      <c r="B62" s="84" t="s">
        <v>135</v>
      </c>
      <c r="C62" s="271" t="s">
        <v>40</v>
      </c>
      <c r="D62" s="75"/>
      <c r="E62" s="75"/>
      <c r="F62" s="75"/>
      <c r="G62" s="75"/>
      <c r="H62" s="75"/>
      <c r="I62" s="75"/>
      <c r="J62" s="361" t="s">
        <v>196</v>
      </c>
      <c r="K62" s="361" t="s">
        <v>196</v>
      </c>
      <c r="L62" s="75"/>
      <c r="M62" s="75"/>
      <c r="N62" s="361" t="s">
        <v>196</v>
      </c>
      <c r="O62" s="361" t="s">
        <v>196</v>
      </c>
      <c r="P62" s="75"/>
      <c r="Q62" s="75"/>
      <c r="R62" s="361" t="s">
        <v>196</v>
      </c>
      <c r="S62" s="361" t="s">
        <v>196</v>
      </c>
      <c r="T62" s="75"/>
      <c r="U62" s="75"/>
      <c r="V62" s="74"/>
      <c r="W62" s="358" t="s">
        <v>227</v>
      </c>
      <c r="X62" s="76"/>
      <c r="Y62" s="143">
        <v>47500</v>
      </c>
      <c r="AB62"/>
    </row>
    <row r="63" spans="1:28" ht="17.100000000000001" customHeight="1" x14ac:dyDescent="0.25">
      <c r="A63" s="129">
        <v>33200</v>
      </c>
      <c r="B63" s="84" t="s">
        <v>224</v>
      </c>
      <c r="C63" s="271" t="s">
        <v>40</v>
      </c>
      <c r="D63" s="75"/>
      <c r="E63" s="75"/>
      <c r="F63" s="75"/>
      <c r="G63" s="75"/>
      <c r="H63" s="75"/>
      <c r="I63" s="75"/>
      <c r="J63" s="362"/>
      <c r="K63" s="362"/>
      <c r="L63" s="75"/>
      <c r="M63" s="75"/>
      <c r="N63" s="362"/>
      <c r="O63" s="362"/>
      <c r="P63" s="75"/>
      <c r="Q63" s="75"/>
      <c r="R63" s="362"/>
      <c r="S63" s="362"/>
      <c r="T63" s="75"/>
      <c r="U63" s="75"/>
      <c r="V63" s="74"/>
      <c r="W63" s="359"/>
      <c r="X63" s="76"/>
      <c r="Y63" s="144">
        <f>78750/4</f>
        <v>19687.5</v>
      </c>
      <c r="AB63"/>
    </row>
    <row r="64" spans="1:28" ht="17.100000000000001" customHeight="1" x14ac:dyDescent="0.25">
      <c r="A64" s="129">
        <v>33300</v>
      </c>
      <c r="B64" s="84" t="s">
        <v>228</v>
      </c>
      <c r="C64" s="271" t="s">
        <v>40</v>
      </c>
      <c r="D64" s="75"/>
      <c r="E64" s="75"/>
      <c r="F64" s="75"/>
      <c r="G64" s="75"/>
      <c r="H64" s="75"/>
      <c r="I64" s="75"/>
      <c r="J64" s="132" t="s">
        <v>193</v>
      </c>
      <c r="K64" s="132" t="s">
        <v>193</v>
      </c>
      <c r="L64" s="75"/>
      <c r="M64" s="75"/>
      <c r="N64" s="132" t="s">
        <v>193</v>
      </c>
      <c r="O64" s="132" t="s">
        <v>193</v>
      </c>
      <c r="P64" s="75"/>
      <c r="Q64" s="75"/>
      <c r="R64" s="132" t="s">
        <v>193</v>
      </c>
      <c r="S64" s="132" t="s">
        <v>193</v>
      </c>
      <c r="T64" s="75"/>
      <c r="U64" s="75"/>
      <c r="V64" s="74"/>
      <c r="W64" s="89" t="s">
        <v>95</v>
      </c>
      <c r="X64" s="76"/>
      <c r="Y64" s="133">
        <v>61647.75</v>
      </c>
      <c r="AB64"/>
    </row>
    <row r="65" spans="1:28" ht="17.100000000000001" customHeight="1" x14ac:dyDescent="0.25">
      <c r="A65" s="129">
        <v>33300</v>
      </c>
      <c r="B65" s="84" t="s">
        <v>228</v>
      </c>
      <c r="C65" s="271" t="s">
        <v>40</v>
      </c>
      <c r="D65" s="75"/>
      <c r="E65" s="75"/>
      <c r="F65" s="75"/>
      <c r="G65" s="75"/>
      <c r="H65" s="75"/>
      <c r="I65" s="75"/>
      <c r="J65" s="132" t="s">
        <v>199</v>
      </c>
      <c r="K65" s="132" t="s">
        <v>199</v>
      </c>
      <c r="L65" s="75"/>
      <c r="M65" s="75"/>
      <c r="N65" s="132" t="s">
        <v>199</v>
      </c>
      <c r="O65" s="132" t="s">
        <v>199</v>
      </c>
      <c r="P65" s="75"/>
      <c r="Q65" s="75"/>
      <c r="R65" s="132" t="s">
        <v>199</v>
      </c>
      <c r="S65" s="132" t="s">
        <v>199</v>
      </c>
      <c r="T65" s="75"/>
      <c r="U65" s="75"/>
      <c r="V65" s="74"/>
      <c r="W65" s="89" t="s">
        <v>99</v>
      </c>
      <c r="X65" s="76"/>
      <c r="Y65" s="133">
        <v>61647.75</v>
      </c>
      <c r="AB65"/>
    </row>
    <row r="66" spans="1:28" ht="17.100000000000001" customHeight="1" x14ac:dyDescent="0.25">
      <c r="A66" s="129">
        <v>33300</v>
      </c>
      <c r="B66" s="84" t="s">
        <v>228</v>
      </c>
      <c r="C66" s="271" t="s">
        <v>40</v>
      </c>
      <c r="D66" s="75"/>
      <c r="E66" s="75"/>
      <c r="F66" s="75"/>
      <c r="G66" s="75"/>
      <c r="H66" s="75"/>
      <c r="I66" s="75"/>
      <c r="J66" s="132" t="s">
        <v>206</v>
      </c>
      <c r="K66" s="132" t="s">
        <v>206</v>
      </c>
      <c r="L66" s="75"/>
      <c r="M66" s="75"/>
      <c r="N66" s="132" t="s">
        <v>206</v>
      </c>
      <c r="O66" s="132" t="s">
        <v>206</v>
      </c>
      <c r="P66" s="75"/>
      <c r="Q66" s="75"/>
      <c r="R66" s="132" t="s">
        <v>206</v>
      </c>
      <c r="S66" s="132" t="s">
        <v>206</v>
      </c>
      <c r="T66" s="75"/>
      <c r="U66" s="75"/>
      <c r="V66" s="74"/>
      <c r="W66" s="89" t="s">
        <v>226</v>
      </c>
      <c r="X66" s="76"/>
      <c r="Y66" s="133">
        <v>61647.75</v>
      </c>
      <c r="AB66"/>
    </row>
    <row r="67" spans="1:28" ht="17.100000000000001" customHeight="1" x14ac:dyDescent="0.25">
      <c r="A67" s="129">
        <v>33300</v>
      </c>
      <c r="B67" s="84" t="s">
        <v>228</v>
      </c>
      <c r="C67" s="271" t="s">
        <v>40</v>
      </c>
      <c r="D67" s="75"/>
      <c r="E67" s="75"/>
      <c r="F67" s="75"/>
      <c r="G67" s="75"/>
      <c r="H67" s="75"/>
      <c r="I67" s="75"/>
      <c r="J67" s="132" t="s">
        <v>204</v>
      </c>
      <c r="K67" s="132" t="s">
        <v>204</v>
      </c>
      <c r="L67" s="75"/>
      <c r="M67" s="75"/>
      <c r="N67" s="132" t="s">
        <v>204</v>
      </c>
      <c r="O67" s="132" t="s">
        <v>204</v>
      </c>
      <c r="P67" s="75"/>
      <c r="Q67" s="75"/>
      <c r="R67" s="132" t="s">
        <v>204</v>
      </c>
      <c r="S67" s="132" t="s">
        <v>204</v>
      </c>
      <c r="T67" s="75"/>
      <c r="U67" s="75"/>
      <c r="V67" s="74"/>
      <c r="W67" s="89" t="s">
        <v>227</v>
      </c>
      <c r="X67" s="76"/>
      <c r="Y67" s="133">
        <v>61647.75</v>
      </c>
      <c r="AA67" s="137"/>
      <c r="AB67"/>
    </row>
    <row r="68" spans="1:28" ht="17.100000000000001" customHeight="1" x14ac:dyDescent="0.25">
      <c r="A68" s="129">
        <v>33400</v>
      </c>
      <c r="B68" s="84" t="s">
        <v>229</v>
      </c>
      <c r="C68" s="271" t="s">
        <v>40</v>
      </c>
      <c r="D68" s="75"/>
      <c r="E68" s="75"/>
      <c r="F68" s="75"/>
      <c r="G68" s="75"/>
      <c r="H68" s="75"/>
      <c r="I68" s="75"/>
      <c r="J68" s="145" t="s">
        <v>193</v>
      </c>
      <c r="K68" s="145" t="s">
        <v>193</v>
      </c>
      <c r="L68" s="75"/>
      <c r="M68" s="75"/>
      <c r="N68" s="145" t="s">
        <v>193</v>
      </c>
      <c r="O68" s="145" t="s">
        <v>193</v>
      </c>
      <c r="P68" s="75"/>
      <c r="Q68" s="75"/>
      <c r="R68" s="145" t="s">
        <v>193</v>
      </c>
      <c r="S68" s="145" t="s">
        <v>193</v>
      </c>
      <c r="T68" s="75"/>
      <c r="U68" s="75"/>
      <c r="V68" s="74"/>
      <c r="W68" s="89" t="s">
        <v>95</v>
      </c>
      <c r="X68" s="76"/>
      <c r="Y68" s="133">
        <v>5250</v>
      </c>
      <c r="AB68"/>
    </row>
    <row r="69" spans="1:28" ht="17.100000000000001" customHeight="1" x14ac:dyDescent="0.25">
      <c r="A69" s="129">
        <v>33500</v>
      </c>
      <c r="B69" s="84" t="s">
        <v>230</v>
      </c>
      <c r="C69" s="271" t="s">
        <v>40</v>
      </c>
      <c r="D69" s="75"/>
      <c r="E69" s="75"/>
      <c r="F69" s="75"/>
      <c r="G69" s="75"/>
      <c r="H69" s="75"/>
      <c r="I69" s="75"/>
      <c r="J69" s="145" t="s">
        <v>193</v>
      </c>
      <c r="K69" s="145" t="s">
        <v>193</v>
      </c>
      <c r="L69" s="75"/>
      <c r="M69" s="75"/>
      <c r="N69" s="145" t="s">
        <v>193</v>
      </c>
      <c r="O69" s="145" t="s">
        <v>193</v>
      </c>
      <c r="P69" s="75"/>
      <c r="Q69" s="75"/>
      <c r="R69" s="145" t="s">
        <v>193</v>
      </c>
      <c r="S69" s="145" t="s">
        <v>193</v>
      </c>
      <c r="T69" s="75"/>
      <c r="U69" s="75"/>
      <c r="V69" s="74"/>
      <c r="W69" s="89" t="s">
        <v>95</v>
      </c>
      <c r="X69" s="76"/>
      <c r="Y69" s="133">
        <v>5250</v>
      </c>
      <c r="AB69"/>
    </row>
    <row r="70" spans="1:28" ht="17.100000000000001" customHeight="1" x14ac:dyDescent="0.25">
      <c r="A70" s="129">
        <v>34400</v>
      </c>
      <c r="B70" s="84" t="s">
        <v>231</v>
      </c>
      <c r="C70" s="271" t="s">
        <v>43</v>
      </c>
      <c r="D70" s="75"/>
      <c r="E70" s="75"/>
      <c r="F70" s="75"/>
      <c r="G70" s="75"/>
      <c r="H70" s="75"/>
      <c r="I70" s="75"/>
      <c r="J70" s="141" t="s">
        <v>198</v>
      </c>
      <c r="K70" s="141" t="s">
        <v>209</v>
      </c>
      <c r="L70" s="89"/>
      <c r="M70" s="89"/>
      <c r="N70" s="141" t="s">
        <v>198</v>
      </c>
      <c r="O70" s="141" t="s">
        <v>198</v>
      </c>
      <c r="P70" s="89"/>
      <c r="Q70" s="89"/>
      <c r="R70" s="141" t="s">
        <v>198</v>
      </c>
      <c r="S70" s="141" t="s">
        <v>198</v>
      </c>
      <c r="T70" s="75"/>
      <c r="U70" s="75"/>
      <c r="V70" s="74"/>
      <c r="W70" s="89" t="s">
        <v>95</v>
      </c>
      <c r="X70" s="76"/>
      <c r="Y70" s="133">
        <f>350000/4</f>
        <v>87500</v>
      </c>
      <c r="AB70"/>
    </row>
    <row r="71" spans="1:28" ht="17.100000000000001" customHeight="1" x14ac:dyDescent="0.25">
      <c r="A71" s="129">
        <v>34400</v>
      </c>
      <c r="B71" s="84" t="s">
        <v>231</v>
      </c>
      <c r="C71" s="271" t="s">
        <v>43</v>
      </c>
      <c r="D71" s="75"/>
      <c r="E71" s="75"/>
      <c r="F71" s="75"/>
      <c r="G71" s="75"/>
      <c r="H71" s="75"/>
      <c r="I71" s="75"/>
      <c r="J71" s="134" t="s">
        <v>199</v>
      </c>
      <c r="K71" s="134" t="s">
        <v>199</v>
      </c>
      <c r="L71" s="75"/>
      <c r="M71" s="75"/>
      <c r="N71" s="134" t="s">
        <v>199</v>
      </c>
      <c r="O71" s="134" t="s">
        <v>199</v>
      </c>
      <c r="P71" s="75"/>
      <c r="Q71" s="75"/>
      <c r="R71" s="134" t="s">
        <v>199</v>
      </c>
      <c r="S71" s="134" t="s">
        <v>199</v>
      </c>
      <c r="T71" s="75"/>
      <c r="U71" s="75"/>
      <c r="V71" s="74"/>
      <c r="W71" s="89" t="s">
        <v>99</v>
      </c>
      <c r="X71" s="76"/>
      <c r="Y71" s="133">
        <v>87500</v>
      </c>
      <c r="AB71"/>
    </row>
    <row r="72" spans="1:28" ht="17.100000000000001" customHeight="1" x14ac:dyDescent="0.25">
      <c r="A72" s="129">
        <v>34400</v>
      </c>
      <c r="B72" s="84" t="s">
        <v>231</v>
      </c>
      <c r="C72" s="271" t="s">
        <v>43</v>
      </c>
      <c r="D72" s="75"/>
      <c r="E72" s="75"/>
      <c r="F72" s="75"/>
      <c r="G72" s="75"/>
      <c r="H72" s="75"/>
      <c r="I72" s="75"/>
      <c r="J72" s="132" t="s">
        <v>195</v>
      </c>
      <c r="K72" s="132" t="s">
        <v>195</v>
      </c>
      <c r="L72" s="75"/>
      <c r="M72" s="75"/>
      <c r="N72" s="132" t="s">
        <v>195</v>
      </c>
      <c r="O72" s="132" t="s">
        <v>195</v>
      </c>
      <c r="P72" s="75"/>
      <c r="Q72" s="75"/>
      <c r="R72" s="132" t="s">
        <v>195</v>
      </c>
      <c r="S72" s="132" t="s">
        <v>195</v>
      </c>
      <c r="T72" s="75"/>
      <c r="U72" s="75"/>
      <c r="V72" s="74"/>
      <c r="W72" s="89" t="s">
        <v>226</v>
      </c>
      <c r="X72" s="76"/>
      <c r="Y72" s="133">
        <v>87500</v>
      </c>
      <c r="AB72"/>
    </row>
    <row r="73" spans="1:28" ht="17.100000000000001" customHeight="1" x14ac:dyDescent="0.25">
      <c r="A73" s="129">
        <v>3400</v>
      </c>
      <c r="B73" s="84" t="s">
        <v>231</v>
      </c>
      <c r="C73" s="271" t="s">
        <v>43</v>
      </c>
      <c r="D73" s="75"/>
      <c r="E73" s="75"/>
      <c r="F73" s="75"/>
      <c r="G73" s="75"/>
      <c r="H73" s="75"/>
      <c r="I73" s="75"/>
      <c r="J73" s="132" t="s">
        <v>196</v>
      </c>
      <c r="K73" s="132" t="s">
        <v>196</v>
      </c>
      <c r="L73" s="75"/>
      <c r="M73" s="75"/>
      <c r="N73" s="132" t="s">
        <v>196</v>
      </c>
      <c r="O73" s="132" t="s">
        <v>196</v>
      </c>
      <c r="P73" s="75"/>
      <c r="Q73" s="75"/>
      <c r="R73" s="132" t="s">
        <v>196</v>
      </c>
      <c r="S73" s="132" t="s">
        <v>196</v>
      </c>
      <c r="T73" s="75"/>
      <c r="U73" s="75"/>
      <c r="V73" s="74"/>
      <c r="W73" s="89" t="s">
        <v>227</v>
      </c>
      <c r="X73" s="76"/>
      <c r="Y73" s="133">
        <v>87500</v>
      </c>
      <c r="AA73" s="137"/>
      <c r="AB73"/>
    </row>
    <row r="74" spans="1:28" ht="17.100000000000001" customHeight="1" x14ac:dyDescent="0.25">
      <c r="A74" s="129">
        <v>35100</v>
      </c>
      <c r="B74" s="84" t="s">
        <v>232</v>
      </c>
      <c r="C74" s="271" t="s">
        <v>40</v>
      </c>
      <c r="D74" s="75"/>
      <c r="E74" s="75"/>
      <c r="F74" s="75"/>
      <c r="G74" s="75"/>
      <c r="H74" s="75"/>
      <c r="I74" s="75"/>
      <c r="J74" s="132" t="s">
        <v>193</v>
      </c>
      <c r="K74" s="132" t="s">
        <v>193</v>
      </c>
      <c r="L74" s="75"/>
      <c r="M74" s="75"/>
      <c r="N74" s="132" t="s">
        <v>193</v>
      </c>
      <c r="O74" s="132" t="s">
        <v>193</v>
      </c>
      <c r="P74" s="75"/>
      <c r="Q74" s="75"/>
      <c r="R74" s="132" t="s">
        <v>193</v>
      </c>
      <c r="S74" s="132" t="s">
        <v>193</v>
      </c>
      <c r="T74" s="75"/>
      <c r="U74" s="75"/>
      <c r="V74" s="74"/>
      <c r="W74" s="89" t="s">
        <v>113</v>
      </c>
      <c r="X74" s="76"/>
      <c r="Y74" s="133">
        <v>25000</v>
      </c>
      <c r="AB74"/>
    </row>
    <row r="75" spans="1:28" ht="17.100000000000001" customHeight="1" x14ac:dyDescent="0.25">
      <c r="A75" s="129">
        <v>35100</v>
      </c>
      <c r="B75" s="84" t="s">
        <v>232</v>
      </c>
      <c r="C75" s="271" t="s">
        <v>40</v>
      </c>
      <c r="D75" s="75"/>
      <c r="E75" s="75"/>
      <c r="F75" s="75"/>
      <c r="G75" s="75"/>
      <c r="H75" s="75"/>
      <c r="I75" s="75"/>
      <c r="J75" s="132" t="s">
        <v>206</v>
      </c>
      <c r="K75" s="132" t="s">
        <v>206</v>
      </c>
      <c r="L75" s="75"/>
      <c r="M75" s="75"/>
      <c r="N75" s="132" t="s">
        <v>206</v>
      </c>
      <c r="O75" s="132" t="s">
        <v>206</v>
      </c>
      <c r="P75" s="75"/>
      <c r="Q75" s="75"/>
      <c r="R75" s="132" t="s">
        <v>206</v>
      </c>
      <c r="S75" s="132" t="s">
        <v>206</v>
      </c>
      <c r="T75" s="75"/>
      <c r="U75" s="75"/>
      <c r="V75" s="74"/>
      <c r="W75" s="89" t="s">
        <v>207</v>
      </c>
      <c r="X75" s="76"/>
      <c r="Y75" s="133">
        <v>25000</v>
      </c>
      <c r="AB75"/>
    </row>
    <row r="76" spans="1:28" ht="17.100000000000001" customHeight="1" x14ac:dyDescent="0.25">
      <c r="A76" s="129">
        <v>35500</v>
      </c>
      <c r="B76" s="84" t="s">
        <v>233</v>
      </c>
      <c r="C76" s="271" t="s">
        <v>40</v>
      </c>
      <c r="D76" s="75"/>
      <c r="E76" s="75"/>
      <c r="F76" s="75"/>
      <c r="G76" s="75"/>
      <c r="H76" s="75"/>
      <c r="I76" s="75"/>
      <c r="J76" s="132" t="s">
        <v>193</v>
      </c>
      <c r="K76" s="132" t="s">
        <v>193</v>
      </c>
      <c r="L76" s="75"/>
      <c r="M76" s="75"/>
      <c r="N76" s="132" t="s">
        <v>193</v>
      </c>
      <c r="O76" s="132" t="s">
        <v>193</v>
      </c>
      <c r="P76" s="75"/>
      <c r="Q76" s="75"/>
      <c r="R76" s="132" t="s">
        <v>193</v>
      </c>
      <c r="S76" s="132" t="s">
        <v>193</v>
      </c>
      <c r="T76" s="75"/>
      <c r="U76" s="75"/>
      <c r="V76" s="74"/>
      <c r="W76" s="89" t="s">
        <v>113</v>
      </c>
      <c r="X76" s="76"/>
      <c r="Y76" s="133">
        <v>25000</v>
      </c>
      <c r="AB76"/>
    </row>
    <row r="77" spans="1:28" ht="17.100000000000001" customHeight="1" x14ac:dyDescent="0.25">
      <c r="A77" s="129">
        <v>35500</v>
      </c>
      <c r="B77" s="84" t="s">
        <v>233</v>
      </c>
      <c r="C77" s="271" t="s">
        <v>40</v>
      </c>
      <c r="D77" s="75"/>
      <c r="E77" s="75"/>
      <c r="F77" s="75"/>
      <c r="G77" s="75"/>
      <c r="H77" s="75"/>
      <c r="I77" s="75"/>
      <c r="J77" s="132" t="s">
        <v>206</v>
      </c>
      <c r="K77" s="132" t="s">
        <v>206</v>
      </c>
      <c r="L77" s="75"/>
      <c r="M77" s="75"/>
      <c r="N77" s="132" t="s">
        <v>206</v>
      </c>
      <c r="O77" s="132" t="s">
        <v>206</v>
      </c>
      <c r="P77" s="75"/>
      <c r="Q77" s="75"/>
      <c r="R77" s="132" t="s">
        <v>206</v>
      </c>
      <c r="S77" s="132" t="s">
        <v>206</v>
      </c>
      <c r="T77" s="75"/>
      <c r="U77" s="75"/>
      <c r="V77" s="74"/>
      <c r="W77" s="89" t="s">
        <v>207</v>
      </c>
      <c r="X77" s="76"/>
      <c r="Y77" s="133">
        <v>25000</v>
      </c>
      <c r="AB77"/>
    </row>
    <row r="78" spans="1:28" ht="17.100000000000001" customHeight="1" x14ac:dyDescent="0.25">
      <c r="A78" s="129">
        <v>35650</v>
      </c>
      <c r="B78" s="84" t="s">
        <v>234</v>
      </c>
      <c r="C78" s="271" t="s">
        <v>40</v>
      </c>
      <c r="D78" s="75"/>
      <c r="E78" s="75"/>
      <c r="F78" s="75"/>
      <c r="G78" s="75"/>
      <c r="H78" s="75"/>
      <c r="I78" s="75"/>
      <c r="J78" s="132" t="s">
        <v>193</v>
      </c>
      <c r="K78" s="132" t="s">
        <v>193</v>
      </c>
      <c r="L78" s="75"/>
      <c r="M78" s="75"/>
      <c r="N78" s="132" t="s">
        <v>193</v>
      </c>
      <c r="O78" s="132" t="s">
        <v>193</v>
      </c>
      <c r="P78" s="75"/>
      <c r="Q78" s="75"/>
      <c r="R78" s="132" t="s">
        <v>193</v>
      </c>
      <c r="S78" s="132" t="s">
        <v>193</v>
      </c>
      <c r="T78" s="75"/>
      <c r="U78" s="75"/>
      <c r="V78" s="74"/>
      <c r="W78" s="89" t="s">
        <v>113</v>
      </c>
      <c r="X78" s="76"/>
      <c r="Y78" s="133">
        <f>145000/2</f>
        <v>72500</v>
      </c>
      <c r="AB78"/>
    </row>
    <row r="79" spans="1:28" ht="17.100000000000001" customHeight="1" x14ac:dyDescent="0.25">
      <c r="A79" s="129">
        <v>35650</v>
      </c>
      <c r="B79" s="84" t="s">
        <v>234</v>
      </c>
      <c r="C79" s="271" t="s">
        <v>40</v>
      </c>
      <c r="D79" s="75"/>
      <c r="E79" s="75"/>
      <c r="F79" s="75"/>
      <c r="G79" s="75"/>
      <c r="H79" s="75"/>
      <c r="I79" s="75"/>
      <c r="J79" s="132" t="s">
        <v>206</v>
      </c>
      <c r="K79" s="132" t="s">
        <v>206</v>
      </c>
      <c r="L79" s="75"/>
      <c r="M79" s="75"/>
      <c r="N79" s="132" t="s">
        <v>206</v>
      </c>
      <c r="O79" s="132" t="s">
        <v>206</v>
      </c>
      <c r="P79" s="75"/>
      <c r="Q79" s="75"/>
      <c r="R79" s="132" t="s">
        <v>206</v>
      </c>
      <c r="S79" s="132" t="s">
        <v>206</v>
      </c>
      <c r="T79" s="75"/>
      <c r="U79" s="75"/>
      <c r="V79" s="74"/>
      <c r="W79" s="89" t="s">
        <v>207</v>
      </c>
      <c r="X79" s="76"/>
      <c r="Y79" s="133">
        <v>72500</v>
      </c>
      <c r="AB79"/>
    </row>
    <row r="80" spans="1:28" ht="17.100000000000001" customHeight="1" x14ac:dyDescent="0.25">
      <c r="A80" s="129">
        <v>35920</v>
      </c>
      <c r="B80" s="84" t="s">
        <v>235</v>
      </c>
      <c r="C80" s="271" t="s">
        <v>40</v>
      </c>
      <c r="D80" s="75"/>
      <c r="E80" s="75"/>
      <c r="F80" s="75"/>
      <c r="G80" s="75"/>
      <c r="H80" s="75"/>
      <c r="I80" s="75"/>
      <c r="J80" s="146" t="s">
        <v>193</v>
      </c>
      <c r="K80" s="146" t="s">
        <v>193</v>
      </c>
      <c r="L80" s="75"/>
      <c r="M80" s="75"/>
      <c r="N80" s="132" t="s">
        <v>193</v>
      </c>
      <c r="O80" s="132" t="s">
        <v>193</v>
      </c>
      <c r="P80" s="75"/>
      <c r="Q80" s="75"/>
      <c r="R80" s="132" t="s">
        <v>193</v>
      </c>
      <c r="S80" s="132" t="s">
        <v>193</v>
      </c>
      <c r="T80" s="75"/>
      <c r="U80" s="75"/>
      <c r="V80" s="74"/>
      <c r="W80" s="89" t="s">
        <v>95</v>
      </c>
      <c r="X80" s="76"/>
      <c r="Y80" s="133">
        <f>170000/4</f>
        <v>42500</v>
      </c>
      <c r="AB80"/>
    </row>
    <row r="81" spans="1:28" ht="17.100000000000001" customHeight="1" x14ac:dyDescent="0.25">
      <c r="A81" s="129">
        <v>35920</v>
      </c>
      <c r="B81" s="84" t="s">
        <v>235</v>
      </c>
      <c r="C81" s="271" t="s">
        <v>40</v>
      </c>
      <c r="D81" s="75"/>
      <c r="E81" s="75"/>
      <c r="F81" s="75"/>
      <c r="G81" s="75"/>
      <c r="H81" s="75"/>
      <c r="I81" s="75"/>
      <c r="J81" s="147" t="s">
        <v>199</v>
      </c>
      <c r="K81" s="147" t="s">
        <v>199</v>
      </c>
      <c r="L81" s="75"/>
      <c r="M81" s="75"/>
      <c r="N81" s="147" t="s">
        <v>199</v>
      </c>
      <c r="O81" s="147" t="s">
        <v>199</v>
      </c>
      <c r="P81" s="75"/>
      <c r="Q81" s="75"/>
      <c r="R81" s="147" t="s">
        <v>199</v>
      </c>
      <c r="S81" s="147" t="s">
        <v>199</v>
      </c>
      <c r="T81" s="75"/>
      <c r="U81" s="75"/>
      <c r="V81" s="74"/>
      <c r="W81" s="89" t="s">
        <v>99</v>
      </c>
      <c r="X81" s="76"/>
      <c r="Y81" s="133">
        <v>42500</v>
      </c>
      <c r="AB81"/>
    </row>
    <row r="82" spans="1:28" ht="17.100000000000001" customHeight="1" x14ac:dyDescent="0.25">
      <c r="A82" s="129">
        <v>35920</v>
      </c>
      <c r="B82" s="84" t="s">
        <v>235</v>
      </c>
      <c r="C82" s="271" t="s">
        <v>40</v>
      </c>
      <c r="D82" s="75"/>
      <c r="E82" s="75"/>
      <c r="F82" s="75"/>
      <c r="G82" s="75"/>
      <c r="H82" s="75"/>
      <c r="I82" s="75"/>
      <c r="J82" s="146" t="s">
        <v>204</v>
      </c>
      <c r="K82" s="146" t="s">
        <v>204</v>
      </c>
      <c r="L82" s="75"/>
      <c r="M82" s="75"/>
      <c r="N82" s="146" t="s">
        <v>204</v>
      </c>
      <c r="O82" s="146" t="s">
        <v>204</v>
      </c>
      <c r="P82" s="75"/>
      <c r="Q82" s="75"/>
      <c r="R82" s="146" t="s">
        <v>204</v>
      </c>
      <c r="S82" s="146" t="s">
        <v>204</v>
      </c>
      <c r="T82" s="75"/>
      <c r="U82" s="75"/>
      <c r="V82" s="74"/>
      <c r="W82" s="89" t="s">
        <v>226</v>
      </c>
      <c r="X82" s="76"/>
      <c r="Y82" s="133">
        <v>42500</v>
      </c>
      <c r="AB82"/>
    </row>
    <row r="83" spans="1:28" ht="17.100000000000001" customHeight="1" x14ac:dyDescent="0.25">
      <c r="A83" s="129">
        <v>35920</v>
      </c>
      <c r="B83" s="84" t="s">
        <v>235</v>
      </c>
      <c r="C83" s="271" t="s">
        <v>40</v>
      </c>
      <c r="D83" s="75"/>
      <c r="E83" s="75"/>
      <c r="F83" s="75"/>
      <c r="G83" s="75"/>
      <c r="H83" s="75"/>
      <c r="I83" s="75"/>
      <c r="J83" s="132" t="s">
        <v>196</v>
      </c>
      <c r="K83" s="132" t="s">
        <v>196</v>
      </c>
      <c r="L83" s="75"/>
      <c r="M83" s="75"/>
      <c r="N83" s="132" t="s">
        <v>196</v>
      </c>
      <c r="O83" s="132" t="s">
        <v>196</v>
      </c>
      <c r="P83" s="75"/>
      <c r="Q83" s="75"/>
      <c r="R83" s="132" t="s">
        <v>196</v>
      </c>
      <c r="S83" s="132" t="s">
        <v>196</v>
      </c>
      <c r="T83" s="75"/>
      <c r="U83" s="75"/>
      <c r="V83" s="74"/>
      <c r="W83" s="89" t="s">
        <v>227</v>
      </c>
      <c r="X83" s="76"/>
      <c r="Y83" s="133">
        <v>42500</v>
      </c>
      <c r="AB83"/>
    </row>
    <row r="84" spans="1:28" ht="17.100000000000001" customHeight="1" x14ac:dyDescent="0.25">
      <c r="A84" s="129">
        <v>39100</v>
      </c>
      <c r="B84" s="84" t="s">
        <v>236</v>
      </c>
      <c r="C84" s="271" t="s">
        <v>40</v>
      </c>
      <c r="D84" s="75"/>
      <c r="E84" s="75"/>
      <c r="F84" s="75"/>
      <c r="G84" s="75"/>
      <c r="H84" s="75"/>
      <c r="I84" s="75"/>
      <c r="J84" s="145" t="s">
        <v>193</v>
      </c>
      <c r="K84" s="145" t="s">
        <v>193</v>
      </c>
      <c r="L84" s="85"/>
      <c r="M84" s="85"/>
      <c r="N84" s="145" t="s">
        <v>193</v>
      </c>
      <c r="O84" s="145" t="s">
        <v>193</v>
      </c>
      <c r="P84" s="75"/>
      <c r="Q84" s="75"/>
      <c r="R84" s="145" t="s">
        <v>193</v>
      </c>
      <c r="S84" s="145" t="s">
        <v>193</v>
      </c>
      <c r="T84" s="75"/>
      <c r="U84" s="75"/>
      <c r="V84" s="74"/>
      <c r="W84" s="89" t="s">
        <v>95</v>
      </c>
      <c r="X84" s="76"/>
      <c r="Y84" s="133">
        <v>50000</v>
      </c>
      <c r="AB84"/>
    </row>
    <row r="85" spans="1:28" ht="17.100000000000001" customHeight="1" x14ac:dyDescent="0.25">
      <c r="A85" s="129">
        <v>39100</v>
      </c>
      <c r="B85" s="84" t="s">
        <v>236</v>
      </c>
      <c r="C85" s="271" t="s">
        <v>40</v>
      </c>
      <c r="D85" s="75"/>
      <c r="E85" s="75"/>
      <c r="F85" s="75"/>
      <c r="G85" s="75"/>
      <c r="H85" s="75"/>
      <c r="I85" s="75"/>
      <c r="J85" s="132" t="s">
        <v>195</v>
      </c>
      <c r="K85" s="132" t="s">
        <v>195</v>
      </c>
      <c r="L85" s="85"/>
      <c r="M85" s="85"/>
      <c r="N85" s="132" t="s">
        <v>195</v>
      </c>
      <c r="O85" s="132" t="s">
        <v>195</v>
      </c>
      <c r="P85" s="75"/>
      <c r="Q85" s="75"/>
      <c r="R85" s="132" t="s">
        <v>195</v>
      </c>
      <c r="S85" s="132" t="s">
        <v>195</v>
      </c>
      <c r="T85" s="75"/>
      <c r="U85" s="75"/>
      <c r="V85" s="74"/>
      <c r="W85" s="89" t="s">
        <v>226</v>
      </c>
      <c r="X85" s="76"/>
      <c r="Y85" s="133">
        <v>50000</v>
      </c>
      <c r="AB85"/>
    </row>
    <row r="86" spans="1:28" ht="17.100000000000001" customHeight="1" x14ac:dyDescent="0.25">
      <c r="A86" s="129">
        <v>39100</v>
      </c>
      <c r="B86" s="84" t="s">
        <v>236</v>
      </c>
      <c r="C86" s="271" t="s">
        <v>40</v>
      </c>
      <c r="D86" s="75"/>
      <c r="E86" s="75"/>
      <c r="F86" s="75"/>
      <c r="G86" s="75"/>
      <c r="H86" s="75"/>
      <c r="I86" s="75"/>
      <c r="J86" s="132" t="s">
        <v>196</v>
      </c>
      <c r="K86" s="132" t="s">
        <v>196</v>
      </c>
      <c r="L86" s="75"/>
      <c r="M86" s="75"/>
      <c r="N86" s="132" t="s">
        <v>196</v>
      </c>
      <c r="O86" s="132" t="s">
        <v>196</v>
      </c>
      <c r="P86" s="75"/>
      <c r="Q86" s="75"/>
      <c r="R86" s="132" t="s">
        <v>196</v>
      </c>
      <c r="S86" s="132" t="s">
        <v>196</v>
      </c>
      <c r="T86" s="75"/>
      <c r="U86" s="75"/>
      <c r="V86" s="74"/>
      <c r="W86" s="89" t="s">
        <v>227</v>
      </c>
      <c r="X86" s="76"/>
      <c r="Y86" s="133">
        <v>50000</v>
      </c>
      <c r="AB86"/>
    </row>
    <row r="87" spans="1:28" ht="17.100000000000001" customHeight="1" x14ac:dyDescent="0.25">
      <c r="A87" s="129">
        <v>39200</v>
      </c>
      <c r="B87" s="84" t="s">
        <v>237</v>
      </c>
      <c r="C87" s="271" t="s">
        <v>46</v>
      </c>
      <c r="D87" s="75"/>
      <c r="E87" s="75"/>
      <c r="F87" s="75"/>
      <c r="G87" s="75"/>
      <c r="H87" s="75"/>
      <c r="I87" s="75"/>
      <c r="J87" s="145" t="s">
        <v>193</v>
      </c>
      <c r="K87" s="145" t="s">
        <v>193</v>
      </c>
      <c r="L87" s="85"/>
      <c r="M87" s="85"/>
      <c r="N87" s="145" t="s">
        <v>193</v>
      </c>
      <c r="O87" s="145" t="s">
        <v>193</v>
      </c>
      <c r="P87" s="75"/>
      <c r="Q87" s="75"/>
      <c r="R87" s="145" t="s">
        <v>193</v>
      </c>
      <c r="S87" s="145" t="s">
        <v>193</v>
      </c>
      <c r="T87" s="75"/>
      <c r="U87" s="75"/>
      <c r="V87" s="74"/>
      <c r="W87" s="89" t="s">
        <v>95</v>
      </c>
      <c r="X87" s="76"/>
      <c r="Y87" s="133">
        <v>140000</v>
      </c>
      <c r="AB87"/>
    </row>
    <row r="88" spans="1:28" ht="17.100000000000001" customHeight="1" x14ac:dyDescent="0.25">
      <c r="A88" s="129">
        <v>39200</v>
      </c>
      <c r="B88" s="84" t="s">
        <v>237</v>
      </c>
      <c r="C88" s="271" t="s">
        <v>46</v>
      </c>
      <c r="D88" s="75"/>
      <c r="E88" s="75"/>
      <c r="F88" s="75"/>
      <c r="G88" s="75"/>
      <c r="H88" s="75"/>
      <c r="I88" s="75"/>
      <c r="J88" s="132" t="s">
        <v>195</v>
      </c>
      <c r="K88" s="132" t="s">
        <v>195</v>
      </c>
      <c r="L88" s="85"/>
      <c r="M88" s="85"/>
      <c r="N88" s="132" t="s">
        <v>195</v>
      </c>
      <c r="O88" s="132" t="s">
        <v>195</v>
      </c>
      <c r="P88" s="75"/>
      <c r="Q88" s="75"/>
      <c r="R88" s="132" t="s">
        <v>195</v>
      </c>
      <c r="S88" s="132" t="s">
        <v>195</v>
      </c>
      <c r="T88" s="75"/>
      <c r="U88" s="75"/>
      <c r="V88" s="74"/>
      <c r="W88" s="89" t="s">
        <v>226</v>
      </c>
      <c r="X88" s="76"/>
      <c r="Y88" s="133">
        <v>135000</v>
      </c>
      <c r="AB88"/>
    </row>
    <row r="89" spans="1:28" ht="17.100000000000001" customHeight="1" x14ac:dyDescent="0.25">
      <c r="A89" s="129">
        <v>39200</v>
      </c>
      <c r="B89" s="84" t="s">
        <v>237</v>
      </c>
      <c r="C89" s="271" t="s">
        <v>46</v>
      </c>
      <c r="D89" s="75"/>
      <c r="E89" s="75"/>
      <c r="F89" s="75"/>
      <c r="G89" s="75"/>
      <c r="H89" s="75"/>
      <c r="I89" s="75"/>
      <c r="J89" s="132" t="s">
        <v>196</v>
      </c>
      <c r="K89" s="132" t="s">
        <v>196</v>
      </c>
      <c r="L89" s="75"/>
      <c r="M89" s="75"/>
      <c r="N89" s="148" t="s">
        <v>196</v>
      </c>
      <c r="O89" s="148" t="s">
        <v>196</v>
      </c>
      <c r="P89" s="75"/>
      <c r="Q89" s="75"/>
      <c r="R89" s="148" t="s">
        <v>196</v>
      </c>
      <c r="S89" s="148" t="s">
        <v>196</v>
      </c>
      <c r="T89" s="75"/>
      <c r="U89" s="75"/>
      <c r="V89" s="74"/>
      <c r="W89" s="89" t="s">
        <v>227</v>
      </c>
      <c r="X89" s="76"/>
      <c r="Y89" s="133">
        <v>133002</v>
      </c>
      <c r="AA89" s="137"/>
      <c r="AB89"/>
    </row>
    <row r="90" spans="1:28" ht="17.100000000000001" customHeight="1" x14ac:dyDescent="0.25">
      <c r="A90" s="129">
        <v>39300</v>
      </c>
      <c r="B90" s="84" t="s">
        <v>238</v>
      </c>
      <c r="C90" s="130" t="s">
        <v>40</v>
      </c>
      <c r="D90" s="75"/>
      <c r="E90" s="75"/>
      <c r="F90" s="75"/>
      <c r="G90" s="75"/>
      <c r="H90" s="75"/>
      <c r="I90" s="75"/>
      <c r="J90" s="132" t="s">
        <v>193</v>
      </c>
      <c r="K90" s="132" t="s">
        <v>193</v>
      </c>
      <c r="L90" s="75"/>
      <c r="M90" s="75"/>
      <c r="N90" s="132" t="s">
        <v>193</v>
      </c>
      <c r="O90" s="132" t="s">
        <v>193</v>
      </c>
      <c r="P90" s="75"/>
      <c r="Q90" s="75"/>
      <c r="R90" s="132" t="s">
        <v>193</v>
      </c>
      <c r="S90" s="132" t="s">
        <v>193</v>
      </c>
      <c r="T90" s="75"/>
      <c r="U90" s="75"/>
      <c r="V90" s="74"/>
      <c r="W90" s="89" t="s">
        <v>113</v>
      </c>
      <c r="X90" s="76"/>
      <c r="Y90" s="133">
        <f>45000/2</f>
        <v>22500</v>
      </c>
      <c r="AB90"/>
    </row>
    <row r="91" spans="1:28" ht="17.100000000000001" customHeight="1" x14ac:dyDescent="0.25">
      <c r="A91" s="129">
        <v>39300</v>
      </c>
      <c r="B91" s="84" t="s">
        <v>238</v>
      </c>
      <c r="C91" s="130" t="s">
        <v>40</v>
      </c>
      <c r="D91" s="75"/>
      <c r="E91" s="75"/>
      <c r="F91" s="75"/>
      <c r="G91" s="75"/>
      <c r="H91" s="75"/>
      <c r="I91" s="75"/>
      <c r="J91" s="132" t="s">
        <v>206</v>
      </c>
      <c r="K91" s="132" t="s">
        <v>206</v>
      </c>
      <c r="L91" s="75"/>
      <c r="M91" s="75"/>
      <c r="N91" s="132" t="s">
        <v>206</v>
      </c>
      <c r="O91" s="132" t="s">
        <v>206</v>
      </c>
      <c r="P91" s="75"/>
      <c r="Q91" s="75"/>
      <c r="R91" s="132" t="s">
        <v>206</v>
      </c>
      <c r="S91" s="132" t="s">
        <v>206</v>
      </c>
      <c r="T91" s="75"/>
      <c r="U91" s="75"/>
      <c r="V91" s="74"/>
      <c r="W91" s="89" t="s">
        <v>207</v>
      </c>
      <c r="X91" s="76"/>
      <c r="Y91" s="133">
        <v>22500</v>
      </c>
    </row>
    <row r="92" spans="1:28" ht="17.100000000000001" customHeight="1" x14ac:dyDescent="0.25">
      <c r="A92" s="129">
        <v>39600</v>
      </c>
      <c r="B92" s="84" t="s">
        <v>239</v>
      </c>
      <c r="C92" s="271" t="s">
        <v>43</v>
      </c>
      <c r="D92" s="75"/>
      <c r="E92" s="75"/>
      <c r="F92" s="75"/>
      <c r="G92" s="75"/>
      <c r="H92" s="75"/>
      <c r="I92" s="75"/>
      <c r="J92" s="132" t="s">
        <v>193</v>
      </c>
      <c r="K92" s="132" t="s">
        <v>193</v>
      </c>
      <c r="L92" s="75"/>
      <c r="M92" s="75"/>
      <c r="N92" s="132" t="s">
        <v>193</v>
      </c>
      <c r="O92" s="132" t="s">
        <v>193</v>
      </c>
      <c r="P92" s="75"/>
      <c r="Q92" s="75"/>
      <c r="R92" s="132" t="s">
        <v>193</v>
      </c>
      <c r="S92" s="132" t="s">
        <v>193</v>
      </c>
      <c r="T92" s="75"/>
      <c r="U92" s="75"/>
      <c r="V92" s="74"/>
      <c r="W92" s="89" t="s">
        <v>240</v>
      </c>
      <c r="X92" s="76"/>
      <c r="Y92" s="133">
        <f>1641600/10</f>
        <v>164160</v>
      </c>
    </row>
    <row r="93" spans="1:28" ht="17.100000000000001" customHeight="1" x14ac:dyDescent="0.25">
      <c r="A93" s="129">
        <v>39600</v>
      </c>
      <c r="B93" s="84" t="s">
        <v>239</v>
      </c>
      <c r="C93" s="271" t="s">
        <v>43</v>
      </c>
      <c r="D93" s="75"/>
      <c r="E93" s="75"/>
      <c r="F93" s="75"/>
      <c r="G93" s="75"/>
      <c r="H93" s="75"/>
      <c r="I93" s="75"/>
      <c r="J93" s="132" t="s">
        <v>241</v>
      </c>
      <c r="K93" s="132" t="s">
        <v>241</v>
      </c>
      <c r="L93" s="75"/>
      <c r="M93" s="75"/>
      <c r="N93" s="132" t="s">
        <v>241</v>
      </c>
      <c r="O93" s="132" t="s">
        <v>241</v>
      </c>
      <c r="P93" s="75"/>
      <c r="Q93" s="75"/>
      <c r="R93" s="132" t="s">
        <v>241</v>
      </c>
      <c r="S93" s="132" t="s">
        <v>241</v>
      </c>
      <c r="T93" s="75"/>
      <c r="U93" s="75"/>
      <c r="V93" s="74"/>
      <c r="W93" s="89" t="s">
        <v>240</v>
      </c>
      <c r="X93" s="76"/>
      <c r="Y93" s="133">
        <v>164160</v>
      </c>
    </row>
    <row r="94" spans="1:28" ht="17.100000000000001" customHeight="1" x14ac:dyDescent="0.25">
      <c r="A94" s="129">
        <v>39600</v>
      </c>
      <c r="B94" s="84" t="s">
        <v>239</v>
      </c>
      <c r="C94" s="271" t="s">
        <v>43</v>
      </c>
      <c r="D94" s="75"/>
      <c r="E94" s="75"/>
      <c r="F94" s="75"/>
      <c r="G94" s="75"/>
      <c r="H94" s="75"/>
      <c r="I94" s="75"/>
      <c r="J94" s="132" t="s">
        <v>199</v>
      </c>
      <c r="K94" s="132" t="s">
        <v>199</v>
      </c>
      <c r="L94" s="75"/>
      <c r="M94" s="75"/>
      <c r="N94" s="132" t="s">
        <v>199</v>
      </c>
      <c r="O94" s="132" t="s">
        <v>199</v>
      </c>
      <c r="P94" s="75"/>
      <c r="Q94" s="75"/>
      <c r="R94" s="132" t="s">
        <v>199</v>
      </c>
      <c r="S94" s="132" t="s">
        <v>199</v>
      </c>
      <c r="T94" s="75"/>
      <c r="U94" s="75"/>
      <c r="V94" s="74"/>
      <c r="W94" s="89" t="s">
        <v>240</v>
      </c>
      <c r="X94" s="76"/>
      <c r="Y94" s="133">
        <v>164160</v>
      </c>
    </row>
    <row r="95" spans="1:28" ht="17.100000000000001" customHeight="1" x14ac:dyDescent="0.25">
      <c r="A95" s="129">
        <v>39600</v>
      </c>
      <c r="B95" s="84" t="s">
        <v>239</v>
      </c>
      <c r="C95" s="271" t="s">
        <v>43</v>
      </c>
      <c r="D95" s="75"/>
      <c r="E95" s="75"/>
      <c r="F95" s="75"/>
      <c r="G95" s="75"/>
      <c r="H95" s="75"/>
      <c r="I95" s="75"/>
      <c r="J95" s="132" t="s">
        <v>194</v>
      </c>
      <c r="K95" s="132" t="s">
        <v>194</v>
      </c>
      <c r="L95" s="75"/>
      <c r="M95" s="75"/>
      <c r="N95" s="132" t="s">
        <v>194</v>
      </c>
      <c r="O95" s="132" t="s">
        <v>194</v>
      </c>
      <c r="P95" s="75"/>
      <c r="Q95" s="75"/>
      <c r="R95" s="132" t="s">
        <v>194</v>
      </c>
      <c r="S95" s="132" t="s">
        <v>194</v>
      </c>
      <c r="T95" s="75"/>
      <c r="U95" s="75"/>
      <c r="V95" s="74"/>
      <c r="W95" s="89" t="s">
        <v>240</v>
      </c>
      <c r="X95" s="76"/>
      <c r="Y95" s="133">
        <v>164160</v>
      </c>
    </row>
    <row r="96" spans="1:28" ht="17.100000000000001" customHeight="1" x14ac:dyDescent="0.25">
      <c r="A96" s="129">
        <v>39600</v>
      </c>
      <c r="B96" s="84" t="s">
        <v>239</v>
      </c>
      <c r="C96" s="271" t="s">
        <v>43</v>
      </c>
      <c r="D96" s="75"/>
      <c r="E96" s="75"/>
      <c r="F96" s="75"/>
      <c r="G96" s="75"/>
      <c r="H96" s="75"/>
      <c r="I96" s="75"/>
      <c r="J96" s="132" t="s">
        <v>206</v>
      </c>
      <c r="K96" s="132" t="s">
        <v>206</v>
      </c>
      <c r="L96" s="75"/>
      <c r="M96" s="75"/>
      <c r="N96" s="132" t="s">
        <v>206</v>
      </c>
      <c r="O96" s="132" t="s">
        <v>206</v>
      </c>
      <c r="P96" s="75"/>
      <c r="Q96" s="75"/>
      <c r="R96" s="132" t="s">
        <v>206</v>
      </c>
      <c r="S96" s="132" t="s">
        <v>206</v>
      </c>
      <c r="T96" s="75"/>
      <c r="U96" s="75"/>
      <c r="V96" s="74"/>
      <c r="W96" s="89" t="s">
        <v>240</v>
      </c>
      <c r="X96" s="76"/>
      <c r="Y96" s="133">
        <v>164160</v>
      </c>
    </row>
    <row r="97" spans="1:28" ht="17.100000000000001" customHeight="1" x14ac:dyDescent="0.25">
      <c r="A97" s="129">
        <v>39600</v>
      </c>
      <c r="B97" s="84" t="s">
        <v>239</v>
      </c>
      <c r="C97" s="271" t="s">
        <v>43</v>
      </c>
      <c r="D97" s="75"/>
      <c r="E97" s="75"/>
      <c r="F97" s="75"/>
      <c r="G97" s="75"/>
      <c r="H97" s="75"/>
      <c r="I97" s="75"/>
      <c r="J97" s="132" t="s">
        <v>195</v>
      </c>
      <c r="K97" s="132" t="s">
        <v>195</v>
      </c>
      <c r="L97" s="75"/>
      <c r="M97" s="75"/>
      <c r="N97" s="132" t="s">
        <v>195</v>
      </c>
      <c r="O97" s="132" t="s">
        <v>195</v>
      </c>
      <c r="P97" s="75"/>
      <c r="Q97" s="75"/>
      <c r="R97" s="132" t="s">
        <v>195</v>
      </c>
      <c r="S97" s="132" t="s">
        <v>195</v>
      </c>
      <c r="T97" s="75"/>
      <c r="U97" s="75"/>
      <c r="V97" s="74"/>
      <c r="W97" s="89" t="s">
        <v>240</v>
      </c>
      <c r="X97" s="76"/>
      <c r="Y97" s="133">
        <v>164160</v>
      </c>
    </row>
    <row r="98" spans="1:28" ht="17.100000000000001" customHeight="1" x14ac:dyDescent="0.25">
      <c r="A98" s="129">
        <v>39600</v>
      </c>
      <c r="B98" s="84" t="s">
        <v>239</v>
      </c>
      <c r="C98" s="271" t="s">
        <v>43</v>
      </c>
      <c r="D98" s="75"/>
      <c r="E98" s="75"/>
      <c r="F98" s="75"/>
      <c r="G98" s="75"/>
      <c r="H98" s="75"/>
      <c r="I98" s="75"/>
      <c r="J98" s="132" t="s">
        <v>242</v>
      </c>
      <c r="K98" s="132" t="s">
        <v>242</v>
      </c>
      <c r="L98" s="75"/>
      <c r="M98" s="75"/>
      <c r="N98" s="132" t="s">
        <v>242</v>
      </c>
      <c r="O98" s="132" t="s">
        <v>242</v>
      </c>
      <c r="P98" s="75"/>
      <c r="Q98" s="75"/>
      <c r="R98" s="132" t="s">
        <v>242</v>
      </c>
      <c r="S98" s="132" t="s">
        <v>242</v>
      </c>
      <c r="T98" s="75"/>
      <c r="U98" s="75"/>
      <c r="V98" s="74"/>
      <c r="W98" s="89" t="s">
        <v>240</v>
      </c>
      <c r="X98" s="76"/>
      <c r="Y98" s="133">
        <v>164160</v>
      </c>
    </row>
    <row r="99" spans="1:28" ht="17.100000000000001" customHeight="1" x14ac:dyDescent="0.25">
      <c r="A99" s="129">
        <v>39600</v>
      </c>
      <c r="B99" s="84" t="s">
        <v>239</v>
      </c>
      <c r="C99" s="271" t="s">
        <v>43</v>
      </c>
      <c r="D99" s="75"/>
      <c r="E99" s="75"/>
      <c r="F99" s="75"/>
      <c r="G99" s="75"/>
      <c r="H99" s="75"/>
      <c r="I99" s="75"/>
      <c r="J99" s="132" t="s">
        <v>215</v>
      </c>
      <c r="K99" s="132" t="s">
        <v>215</v>
      </c>
      <c r="L99" s="75"/>
      <c r="M99" s="75"/>
      <c r="N99" s="132" t="s">
        <v>215</v>
      </c>
      <c r="O99" s="132" t="s">
        <v>215</v>
      </c>
      <c r="P99" s="75"/>
      <c r="Q99" s="75"/>
      <c r="R99" s="132" t="s">
        <v>215</v>
      </c>
      <c r="S99" s="132" t="s">
        <v>215</v>
      </c>
      <c r="T99" s="75"/>
      <c r="U99" s="75"/>
      <c r="V99" s="74"/>
      <c r="W99" s="89" t="s">
        <v>240</v>
      </c>
      <c r="X99" s="76"/>
      <c r="Y99" s="133">
        <v>164160</v>
      </c>
    </row>
    <row r="100" spans="1:28" ht="17.100000000000001" customHeight="1" x14ac:dyDescent="0.25">
      <c r="A100" s="129">
        <v>39600</v>
      </c>
      <c r="B100" s="84" t="s">
        <v>239</v>
      </c>
      <c r="C100" s="271" t="s">
        <v>43</v>
      </c>
      <c r="D100" s="75"/>
      <c r="E100" s="75"/>
      <c r="F100" s="75"/>
      <c r="G100" s="75"/>
      <c r="H100" s="75"/>
      <c r="I100" s="75"/>
      <c r="J100" s="132" t="s">
        <v>212</v>
      </c>
      <c r="K100" s="132" t="s">
        <v>212</v>
      </c>
      <c r="L100" s="75"/>
      <c r="M100" s="75"/>
      <c r="N100" s="132" t="s">
        <v>212</v>
      </c>
      <c r="O100" s="132" t="s">
        <v>212</v>
      </c>
      <c r="P100" s="75"/>
      <c r="Q100" s="75"/>
      <c r="R100" s="132" t="s">
        <v>212</v>
      </c>
      <c r="S100" s="132" t="s">
        <v>212</v>
      </c>
      <c r="T100" s="75"/>
      <c r="U100" s="75"/>
      <c r="V100" s="74"/>
      <c r="W100" s="89" t="s">
        <v>240</v>
      </c>
      <c r="X100" s="76"/>
      <c r="Y100" s="133">
        <v>164160</v>
      </c>
    </row>
    <row r="101" spans="1:28" ht="17.100000000000001" customHeight="1" x14ac:dyDescent="0.25">
      <c r="A101" s="129">
        <v>39600</v>
      </c>
      <c r="B101" s="84" t="s">
        <v>239</v>
      </c>
      <c r="C101" s="271" t="s">
        <v>43</v>
      </c>
      <c r="D101" s="75"/>
      <c r="E101" s="75"/>
      <c r="F101" s="75"/>
      <c r="G101" s="75"/>
      <c r="H101" s="75"/>
      <c r="I101" s="75"/>
      <c r="J101" s="132" t="s">
        <v>196</v>
      </c>
      <c r="K101" s="132" t="s">
        <v>196</v>
      </c>
      <c r="L101" s="75"/>
      <c r="M101" s="75"/>
      <c r="N101" s="132" t="s">
        <v>196</v>
      </c>
      <c r="O101" s="132" t="s">
        <v>196</v>
      </c>
      <c r="P101" s="75"/>
      <c r="Q101" s="75"/>
      <c r="R101" s="132" t="s">
        <v>196</v>
      </c>
      <c r="S101" s="132" t="s">
        <v>196</v>
      </c>
      <c r="T101" s="75"/>
      <c r="U101" s="75"/>
      <c r="V101" s="74"/>
      <c r="W101" s="74" t="s">
        <v>240</v>
      </c>
      <c r="X101" s="76"/>
      <c r="Y101" s="133">
        <v>164160</v>
      </c>
      <c r="AA101" s="137"/>
    </row>
    <row r="103" spans="1:28" x14ac:dyDescent="0.25">
      <c r="B103" s="338" t="s">
        <v>60</v>
      </c>
      <c r="C103" s="339" t="s">
        <v>177</v>
      </c>
      <c r="D103" s="339"/>
      <c r="E103" s="339"/>
      <c r="F103" s="339"/>
      <c r="G103" s="339"/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339"/>
      <c r="S103" s="339"/>
      <c r="T103" s="339"/>
      <c r="U103" s="339"/>
      <c r="V103" s="339"/>
      <c r="W103" s="339"/>
      <c r="X103" s="97"/>
      <c r="Y103" s="151"/>
    </row>
    <row r="104" spans="1:28" x14ac:dyDescent="0.25">
      <c r="B104" s="338"/>
      <c r="C104" s="340" t="s">
        <v>37</v>
      </c>
      <c r="D104" s="340"/>
      <c r="E104" s="340"/>
      <c r="F104" s="340"/>
      <c r="G104" s="340"/>
      <c r="H104" s="340"/>
      <c r="I104" s="340"/>
      <c r="J104" s="340"/>
      <c r="K104" s="340"/>
      <c r="L104" s="340"/>
      <c r="M104" s="340"/>
      <c r="N104" s="340"/>
      <c r="O104" s="340"/>
      <c r="P104" s="340"/>
      <c r="Q104" s="340"/>
      <c r="R104" s="340"/>
      <c r="S104" s="340"/>
      <c r="T104" s="340"/>
      <c r="U104" s="340"/>
      <c r="V104" s="340"/>
      <c r="W104" s="340"/>
      <c r="X104" s="98"/>
      <c r="Y104" s="152">
        <f>SUM(Y12:Y103)</f>
        <v>5802443</v>
      </c>
      <c r="Z104" s="153"/>
      <c r="AA104" s="153"/>
      <c r="AB104" s="153"/>
    </row>
    <row r="105" spans="1:28" x14ac:dyDescent="0.25">
      <c r="B105" s="99"/>
      <c r="C105" s="64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100"/>
      <c r="X105" s="99"/>
      <c r="Y105" s="154"/>
      <c r="Z105" s="153"/>
      <c r="AA105" s="153"/>
      <c r="AB105" s="153"/>
    </row>
    <row r="106" spans="1:28" x14ac:dyDescent="0.25">
      <c r="B106" s="101" t="s">
        <v>61</v>
      </c>
      <c r="C106" s="103" t="s">
        <v>64</v>
      </c>
      <c r="D106" s="99"/>
      <c r="E106" s="99"/>
      <c r="F106" s="157"/>
      <c r="G106" s="103"/>
      <c r="H106" s="103" t="s">
        <v>64</v>
      </c>
      <c r="I106" s="105"/>
      <c r="J106" s="99"/>
      <c r="K106" s="106"/>
      <c r="L106" s="107"/>
      <c r="M106" s="108"/>
      <c r="N106" s="99"/>
      <c r="O106" s="99"/>
      <c r="P106" s="101"/>
      <c r="Q106" s="104"/>
      <c r="R106" s="104"/>
      <c r="S106" s="103"/>
      <c r="T106" s="103"/>
      <c r="U106" s="105"/>
      <c r="V106" s="99"/>
      <c r="W106" s="109"/>
      <c r="X106" s="110"/>
      <c r="Y106" s="155"/>
      <c r="Z106" s="153"/>
      <c r="AA106" s="153"/>
      <c r="AB106" s="153"/>
    </row>
    <row r="107" spans="1:28" x14ac:dyDescent="0.25">
      <c r="A107"/>
      <c r="B107" s="112" t="s">
        <v>68</v>
      </c>
      <c r="C107" s="114" t="s">
        <v>64</v>
      </c>
      <c r="D107" s="99"/>
      <c r="E107" s="99"/>
      <c r="F107" s="158"/>
      <c r="G107" s="114"/>
      <c r="H107" s="114" t="s">
        <v>64</v>
      </c>
      <c r="I107" s="105"/>
      <c r="J107" s="99"/>
      <c r="K107" s="116"/>
      <c r="L107" s="117"/>
      <c r="M107" s="118"/>
      <c r="N107" s="99"/>
      <c r="O107" s="99"/>
      <c r="P107" s="112"/>
      <c r="Q107" s="115"/>
      <c r="R107" s="115"/>
      <c r="S107" s="114"/>
      <c r="T107" s="114"/>
      <c r="U107" s="105"/>
      <c r="V107" s="99"/>
      <c r="W107" s="116"/>
      <c r="X107" s="119"/>
      <c r="Y107" s="156"/>
      <c r="Z107" s="153"/>
      <c r="AA107" s="153"/>
      <c r="AB107" s="153"/>
    </row>
    <row r="108" spans="1:28" x14ac:dyDescent="0.25">
      <c r="A108"/>
      <c r="B108" s="99"/>
      <c r="C108" s="64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100"/>
      <c r="X108" s="99"/>
      <c r="Y108" s="154"/>
      <c r="Z108" s="153"/>
      <c r="AA108" s="153"/>
      <c r="AB108" s="153"/>
    </row>
    <row r="109" spans="1:28" x14ac:dyDescent="0.25">
      <c r="A109"/>
      <c r="B109" s="99"/>
      <c r="C109" s="341" t="s">
        <v>178</v>
      </c>
      <c r="D109" s="342"/>
      <c r="E109" s="342"/>
      <c r="F109" s="342"/>
      <c r="G109" s="342"/>
      <c r="H109" s="342"/>
      <c r="I109" s="342"/>
      <c r="J109" s="342"/>
      <c r="K109" s="342"/>
      <c r="L109" s="342"/>
      <c r="M109" s="342"/>
      <c r="N109" s="342"/>
      <c r="O109" s="342"/>
      <c r="P109" s="342"/>
      <c r="Q109" s="342"/>
      <c r="R109" s="342"/>
      <c r="S109" s="342"/>
      <c r="T109" s="343"/>
      <c r="U109" s="99"/>
      <c r="V109" s="99"/>
      <c r="W109" s="100"/>
      <c r="X109" s="99"/>
      <c r="Y109" s="154"/>
      <c r="Z109" s="153"/>
      <c r="AA109" s="153"/>
      <c r="AB109" s="153"/>
    </row>
    <row r="110" spans="1:28" x14ac:dyDescent="0.25">
      <c r="A110"/>
      <c r="B110" s="99"/>
      <c r="C110" s="344"/>
      <c r="D110" s="345"/>
      <c r="E110" s="345"/>
      <c r="F110" s="345"/>
      <c r="G110" s="345"/>
      <c r="H110" s="345"/>
      <c r="I110" s="345"/>
      <c r="J110" s="345"/>
      <c r="K110" s="345"/>
      <c r="L110" s="345"/>
      <c r="M110" s="345"/>
      <c r="N110" s="345"/>
      <c r="O110" s="345"/>
      <c r="P110" s="345"/>
      <c r="Q110" s="345"/>
      <c r="R110" s="345"/>
      <c r="S110" s="345"/>
      <c r="T110" s="346"/>
      <c r="U110" s="99"/>
      <c r="V110" s="99"/>
      <c r="W110" s="100"/>
      <c r="X110" s="99"/>
      <c r="Y110" s="154"/>
      <c r="Z110" s="153"/>
      <c r="AA110" s="153"/>
      <c r="AB110" s="153"/>
    </row>
    <row r="111" spans="1:28" x14ac:dyDescent="0.25">
      <c r="A111"/>
      <c r="B111" s="99"/>
      <c r="C111" s="335"/>
      <c r="D111" s="336"/>
      <c r="E111" s="336"/>
      <c r="F111" s="336"/>
      <c r="G111" s="336"/>
      <c r="H111" s="336"/>
      <c r="I111" s="336"/>
      <c r="J111" s="336"/>
      <c r="K111" s="336"/>
      <c r="L111" s="336"/>
      <c r="M111" s="336"/>
      <c r="N111" s="336"/>
      <c r="O111" s="336"/>
      <c r="P111" s="336"/>
      <c r="Q111" s="336"/>
      <c r="R111" s="336"/>
      <c r="S111" s="336"/>
      <c r="T111" s="337"/>
      <c r="U111" s="99"/>
      <c r="V111" s="99"/>
      <c r="W111" s="100"/>
      <c r="X111" s="99"/>
      <c r="Y111" s="154"/>
      <c r="Z111" s="153"/>
      <c r="AA111" s="153"/>
      <c r="AB111" s="153"/>
    </row>
    <row r="112" spans="1:28" x14ac:dyDescent="0.25">
      <c r="A112"/>
      <c r="B112" s="99"/>
      <c r="C112" s="64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100"/>
      <c r="X112" s="99"/>
      <c r="Y112" s="154"/>
      <c r="Z112" s="153"/>
      <c r="AA112" s="153"/>
      <c r="AB112" s="153"/>
    </row>
    <row r="113" spans="1:28" x14ac:dyDescent="0.25">
      <c r="A113"/>
      <c r="B113" s="121"/>
      <c r="C113" s="64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100"/>
      <c r="X113" s="99"/>
      <c r="Y113" s="154"/>
      <c r="Z113" s="153"/>
      <c r="AA113" s="153"/>
      <c r="AB113" s="153"/>
    </row>
    <row r="114" spans="1:28" x14ac:dyDescent="0.25">
      <c r="A114"/>
      <c r="B114" s="122"/>
      <c r="C114" s="64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100"/>
      <c r="X114" s="99"/>
      <c r="Y114" s="154"/>
      <c r="Z114" s="153"/>
      <c r="AA114" s="153"/>
      <c r="AB114" s="153"/>
    </row>
    <row r="115" spans="1:28" x14ac:dyDescent="0.25">
      <c r="A115"/>
      <c r="B115" s="99"/>
      <c r="C115" s="64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100"/>
      <c r="X115" s="99"/>
      <c r="Y115" s="154"/>
      <c r="Z115" s="153"/>
      <c r="AA115" s="153"/>
      <c r="AB115" s="153"/>
    </row>
    <row r="116" spans="1:28" x14ac:dyDescent="0.25">
      <c r="A116"/>
      <c r="Z116" s="153"/>
      <c r="AA116" s="153"/>
      <c r="AB116" s="153"/>
    </row>
    <row r="117" spans="1:28" x14ac:dyDescent="0.25">
      <c r="A117"/>
      <c r="Z117" s="153"/>
      <c r="AA117" s="153"/>
      <c r="AB117" s="153"/>
    </row>
    <row r="118" spans="1:28" x14ac:dyDescent="0.25">
      <c r="A118"/>
      <c r="Z118" s="153"/>
      <c r="AA118" s="153"/>
      <c r="AB118" s="153"/>
    </row>
    <row r="119" spans="1:28" x14ac:dyDescent="0.25">
      <c r="A119"/>
      <c r="Z119" s="153"/>
      <c r="AA119" s="153"/>
      <c r="AB119" s="153"/>
    </row>
    <row r="120" spans="1:28" x14ac:dyDescent="0.25">
      <c r="A120"/>
      <c r="Z120" s="153"/>
      <c r="AA120" s="153"/>
      <c r="AB120" s="153"/>
    </row>
    <row r="121" spans="1:28" x14ac:dyDescent="0.25">
      <c r="A121"/>
      <c r="Z121" s="153"/>
      <c r="AA121" s="153"/>
      <c r="AB121" s="153"/>
    </row>
    <row r="122" spans="1:28" x14ac:dyDescent="0.25">
      <c r="A122"/>
      <c r="Z122" s="153"/>
      <c r="AA122" s="153"/>
      <c r="AB122" s="153"/>
    </row>
    <row r="123" spans="1:28" x14ac:dyDescent="0.25">
      <c r="A123"/>
      <c r="C123"/>
      <c r="W123"/>
      <c r="Y123"/>
      <c r="Z123" s="153"/>
      <c r="AA123" s="153"/>
      <c r="AB123" s="153"/>
    </row>
    <row r="124" spans="1:28" x14ac:dyDescent="0.25">
      <c r="A124"/>
      <c r="C124"/>
      <c r="W124"/>
      <c r="Y124"/>
      <c r="Z124" s="153"/>
      <c r="AA124" s="153"/>
      <c r="AB124" s="153"/>
    </row>
    <row r="125" spans="1:28" x14ac:dyDescent="0.25">
      <c r="A125"/>
      <c r="C125"/>
      <c r="W125"/>
      <c r="Y125"/>
      <c r="Z125" s="153"/>
      <c r="AA125" s="153"/>
      <c r="AB125" s="153"/>
    </row>
    <row r="126" spans="1:28" x14ac:dyDescent="0.25">
      <c r="A126"/>
      <c r="C126"/>
      <c r="W126"/>
      <c r="Y126"/>
      <c r="Z126" s="153"/>
      <c r="AA126" s="153"/>
      <c r="AB126" s="153"/>
    </row>
  </sheetData>
  <mergeCells count="81">
    <mergeCell ref="C109:T109"/>
    <mergeCell ref="C110:T110"/>
    <mergeCell ref="C111:T111"/>
    <mergeCell ref="W60:W61"/>
    <mergeCell ref="J62:J63"/>
    <mergeCell ref="K62:K63"/>
    <mergeCell ref="N62:N63"/>
    <mergeCell ref="O62:O63"/>
    <mergeCell ref="R62:R63"/>
    <mergeCell ref="S62:S63"/>
    <mergeCell ref="W62:W63"/>
    <mergeCell ref="J60:J61"/>
    <mergeCell ref="K60:K61"/>
    <mergeCell ref="N60:N61"/>
    <mergeCell ref="O60:O61"/>
    <mergeCell ref="R60:R61"/>
    <mergeCell ref="S60:S61"/>
    <mergeCell ref="J58:J59"/>
    <mergeCell ref="K58:K59"/>
    <mergeCell ref="N58:N59"/>
    <mergeCell ref="O58:O59"/>
    <mergeCell ref="R58:R59"/>
    <mergeCell ref="S58:S59"/>
    <mergeCell ref="W58:W59"/>
    <mergeCell ref="B103:B104"/>
    <mergeCell ref="C103:W103"/>
    <mergeCell ref="C104:W104"/>
    <mergeCell ref="J56:J57"/>
    <mergeCell ref="K56:K57"/>
    <mergeCell ref="N56:N57"/>
    <mergeCell ref="O56:O57"/>
    <mergeCell ref="R56:R57"/>
    <mergeCell ref="S56:S57"/>
    <mergeCell ref="W56:W57"/>
    <mergeCell ref="W8:W9"/>
    <mergeCell ref="X8:X9"/>
    <mergeCell ref="Y8:Y9"/>
    <mergeCell ref="B10:B11"/>
    <mergeCell ref="C10:C11"/>
    <mergeCell ref="Q8:Q9"/>
    <mergeCell ref="R8:R9"/>
    <mergeCell ref="S8:S9"/>
    <mergeCell ref="T8:T9"/>
    <mergeCell ref="U8:U9"/>
    <mergeCell ref="V8:V9"/>
    <mergeCell ref="K8:K9"/>
    <mergeCell ref="L8:L9"/>
    <mergeCell ref="M8:M9"/>
    <mergeCell ref="N8:N9"/>
    <mergeCell ref="O8:O9"/>
    <mergeCell ref="P8:P9"/>
    <mergeCell ref="E8:E9"/>
    <mergeCell ref="F8:F9"/>
    <mergeCell ref="G8:G9"/>
    <mergeCell ref="H8:H9"/>
    <mergeCell ref="I8:I9"/>
    <mergeCell ref="J8:J9"/>
    <mergeCell ref="A8:A11"/>
    <mergeCell ref="B8:B9"/>
    <mergeCell ref="C8:C9"/>
    <mergeCell ref="D8:D9"/>
    <mergeCell ref="R6:U6"/>
    <mergeCell ref="B1:Y1"/>
    <mergeCell ref="B2:Y2"/>
    <mergeCell ref="B3:Y3"/>
    <mergeCell ref="J4:N4"/>
    <mergeCell ref="A5:C7"/>
    <mergeCell ref="D5:Y5"/>
    <mergeCell ref="D6:E6"/>
    <mergeCell ref="F6:I6"/>
    <mergeCell ref="J6:M6"/>
    <mergeCell ref="N6:Q6"/>
    <mergeCell ref="V6:Y7"/>
    <mergeCell ref="D7:E7"/>
    <mergeCell ref="F7:G7"/>
    <mergeCell ref="H7:I7"/>
    <mergeCell ref="J7:K7"/>
    <mergeCell ref="L7:M7"/>
    <mergeCell ref="N7:O7"/>
    <mergeCell ref="P7:Q7"/>
    <mergeCell ref="R7:U7"/>
  </mergeCells>
  <printOptions horizontalCentered="1"/>
  <pageMargins left="0.11811023622047245" right="0.11811023622047245" top="0.35433070866141736" bottom="0.35433070866141736" header="0.31496062992125984" footer="0.31496062992125984"/>
  <pageSetup paperSize="5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opLeftCell="A34" workbookViewId="0">
      <selection activeCell="D34" sqref="D34"/>
    </sheetView>
  </sheetViews>
  <sheetFormatPr baseColWidth="10" defaultRowHeight="15.75" x14ac:dyDescent="0.25"/>
  <cols>
    <col min="1" max="1" width="12.28515625" style="29" customWidth="1"/>
    <col min="2" max="2" width="25.85546875" style="29" customWidth="1"/>
    <col min="3" max="3" width="20.7109375" style="29" customWidth="1"/>
    <col min="4" max="4" width="11.42578125" style="29" customWidth="1"/>
    <col min="5" max="5" width="11.42578125" style="29" hidden="1" customWidth="1"/>
    <col min="6" max="6" width="8.7109375" style="29" hidden="1" customWidth="1"/>
    <col min="7" max="7" width="7.7109375" style="29" hidden="1" customWidth="1"/>
    <col min="8" max="8" width="12.42578125" style="29" customWidth="1"/>
    <col min="9" max="12" width="8.7109375" style="29" customWidth="1"/>
    <col min="13" max="24" width="9.85546875" style="29" customWidth="1"/>
    <col min="25" max="25" width="15.42578125" style="29" customWidth="1"/>
    <col min="26" max="26" width="13.5703125" style="29" customWidth="1"/>
    <col min="27" max="27" width="11.7109375" style="29" customWidth="1"/>
    <col min="28" max="28" width="12.42578125" style="29" customWidth="1"/>
    <col min="29" max="29" width="17.140625" style="159" customWidth="1"/>
    <col min="30" max="30" width="14.5703125" style="159" customWidth="1"/>
    <col min="31" max="16384" width="11.42578125" style="29"/>
  </cols>
  <sheetData>
    <row r="1" spans="1:30" s="25" customFormat="1" ht="15.75" customHeight="1" x14ac:dyDescent="0.25">
      <c r="A1" s="389" t="s">
        <v>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159"/>
      <c r="AD1" s="159"/>
    </row>
    <row r="2" spans="1:30" s="25" customFormat="1" ht="15.75" customHeight="1" x14ac:dyDescent="0.25">
      <c r="A2" s="389" t="s">
        <v>76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159"/>
      <c r="AD2" s="159"/>
    </row>
    <row r="3" spans="1:30" s="25" customFormat="1" ht="15.75" customHeight="1" x14ac:dyDescent="0.25">
      <c r="A3" s="389" t="s">
        <v>78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  <c r="W3" s="389"/>
      <c r="X3" s="389"/>
      <c r="Y3" s="389"/>
      <c r="Z3" s="389"/>
      <c r="AA3" s="389"/>
      <c r="AB3" s="389"/>
      <c r="AC3" s="159"/>
      <c r="AD3" s="159"/>
    </row>
    <row r="4" spans="1:30" s="25" customFormat="1" x14ac:dyDescent="0.25">
      <c r="A4" s="374" t="s">
        <v>243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159"/>
      <c r="AD4" s="159"/>
    </row>
    <row r="5" spans="1:30" s="25" customFormat="1" x14ac:dyDescent="0.25">
      <c r="A5" s="391" t="s">
        <v>244</v>
      </c>
      <c r="B5" s="369" t="s">
        <v>82</v>
      </c>
      <c r="C5" s="369"/>
      <c r="D5" s="369"/>
      <c r="E5" s="369"/>
      <c r="F5" s="369"/>
      <c r="G5" s="365" t="s">
        <v>83</v>
      </c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159"/>
      <c r="AD5" s="159"/>
    </row>
    <row r="6" spans="1:30" s="25" customFormat="1" x14ac:dyDescent="0.25">
      <c r="A6" s="391"/>
      <c r="B6" s="369"/>
      <c r="C6" s="369"/>
      <c r="D6" s="369"/>
      <c r="E6" s="369"/>
      <c r="F6" s="369"/>
      <c r="G6" s="365" t="s">
        <v>6</v>
      </c>
      <c r="H6" s="365"/>
      <c r="I6" s="365" t="s">
        <v>7</v>
      </c>
      <c r="J6" s="365"/>
      <c r="K6" s="365"/>
      <c r="L6" s="365"/>
      <c r="M6" s="365" t="s">
        <v>8</v>
      </c>
      <c r="N6" s="365"/>
      <c r="O6" s="365"/>
      <c r="P6" s="365"/>
      <c r="Q6" s="365" t="s">
        <v>9</v>
      </c>
      <c r="R6" s="365"/>
      <c r="S6" s="365"/>
      <c r="T6" s="365"/>
      <c r="U6" s="365" t="s">
        <v>10</v>
      </c>
      <c r="V6" s="365"/>
      <c r="W6" s="365"/>
      <c r="X6" s="365"/>
      <c r="Y6" s="370" t="s">
        <v>11</v>
      </c>
      <c r="Z6" s="370"/>
      <c r="AA6" s="370"/>
      <c r="AB6" s="370"/>
      <c r="AC6" s="159"/>
      <c r="AD6" s="159"/>
    </row>
    <row r="7" spans="1:30" s="25" customFormat="1" ht="36" customHeight="1" x14ac:dyDescent="0.25">
      <c r="A7" s="391"/>
      <c r="B7" s="369"/>
      <c r="C7" s="369"/>
      <c r="D7" s="369"/>
      <c r="E7" s="369"/>
      <c r="F7" s="369"/>
      <c r="G7" s="366" t="s">
        <v>12</v>
      </c>
      <c r="H7" s="366"/>
      <c r="I7" s="366" t="s">
        <v>14</v>
      </c>
      <c r="J7" s="366"/>
      <c r="K7" s="366" t="s">
        <v>84</v>
      </c>
      <c r="L7" s="366"/>
      <c r="M7" s="366" t="s">
        <v>85</v>
      </c>
      <c r="N7" s="366"/>
      <c r="O7" s="366" t="s">
        <v>17</v>
      </c>
      <c r="P7" s="366"/>
      <c r="Q7" s="366" t="s">
        <v>86</v>
      </c>
      <c r="R7" s="366"/>
      <c r="S7" s="366" t="s">
        <v>19</v>
      </c>
      <c r="T7" s="366"/>
      <c r="U7" s="366" t="s">
        <v>87</v>
      </c>
      <c r="V7" s="366"/>
      <c r="W7" s="366"/>
      <c r="X7" s="366"/>
      <c r="Y7" s="370"/>
      <c r="Z7" s="370"/>
      <c r="AA7" s="370"/>
      <c r="AB7" s="370"/>
      <c r="AC7" s="159"/>
      <c r="AD7" s="159"/>
    </row>
    <row r="8" spans="1:30" s="25" customFormat="1" x14ac:dyDescent="0.25">
      <c r="A8" s="367"/>
      <c r="B8" s="368" t="s">
        <v>22</v>
      </c>
      <c r="C8" s="368"/>
      <c r="D8" s="368" t="s">
        <v>23</v>
      </c>
      <c r="E8" s="160"/>
      <c r="F8" s="368"/>
      <c r="G8" s="368" t="s">
        <v>26</v>
      </c>
      <c r="H8" s="368" t="s">
        <v>27</v>
      </c>
      <c r="I8" s="368" t="s">
        <v>26</v>
      </c>
      <c r="J8" s="368" t="s">
        <v>27</v>
      </c>
      <c r="K8" s="368" t="s">
        <v>26</v>
      </c>
      <c r="L8" s="368" t="s">
        <v>27</v>
      </c>
      <c r="M8" s="368" t="s">
        <v>26</v>
      </c>
      <c r="N8" s="368" t="s">
        <v>27</v>
      </c>
      <c r="O8" s="368" t="s">
        <v>26</v>
      </c>
      <c r="P8" s="368" t="s">
        <v>27</v>
      </c>
      <c r="Q8" s="368" t="s">
        <v>26</v>
      </c>
      <c r="R8" s="368" t="s">
        <v>27</v>
      </c>
      <c r="S8" s="368" t="s">
        <v>26</v>
      </c>
      <c r="T8" s="368" t="s">
        <v>27</v>
      </c>
      <c r="U8" s="368" t="s">
        <v>26</v>
      </c>
      <c r="V8" s="368" t="s">
        <v>27</v>
      </c>
      <c r="W8" s="368" t="s">
        <v>26</v>
      </c>
      <c r="X8" s="368" t="s">
        <v>27</v>
      </c>
      <c r="Y8" s="368" t="s">
        <v>28</v>
      </c>
      <c r="Z8" s="368" t="s">
        <v>29</v>
      </c>
      <c r="AA8" s="368" t="s">
        <v>30</v>
      </c>
      <c r="AB8" s="368" t="s">
        <v>88</v>
      </c>
      <c r="AC8" s="159"/>
      <c r="AD8" s="159"/>
    </row>
    <row r="9" spans="1:30" s="25" customFormat="1" x14ac:dyDescent="0.25">
      <c r="A9" s="367"/>
      <c r="B9" s="368"/>
      <c r="C9" s="368"/>
      <c r="D9" s="368"/>
      <c r="E9" s="160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159"/>
      <c r="AD9" s="159"/>
    </row>
    <row r="10" spans="1:30" s="25" customFormat="1" ht="25.5" x14ac:dyDescent="0.25">
      <c r="A10" s="367"/>
      <c r="B10" s="388" t="s">
        <v>89</v>
      </c>
      <c r="C10" s="388"/>
      <c r="D10" s="388" t="s">
        <v>33</v>
      </c>
      <c r="E10" s="161"/>
      <c r="F10" s="398"/>
      <c r="G10" s="162" t="s">
        <v>36</v>
      </c>
      <c r="H10" s="162" t="s">
        <v>36</v>
      </c>
      <c r="I10" s="162" t="s">
        <v>36</v>
      </c>
      <c r="J10" s="162" t="s">
        <v>36</v>
      </c>
      <c r="K10" s="162" t="s">
        <v>36</v>
      </c>
      <c r="L10" s="162" t="s">
        <v>36</v>
      </c>
      <c r="M10" s="162" t="s">
        <v>36</v>
      </c>
      <c r="N10" s="162" t="s">
        <v>36</v>
      </c>
      <c r="O10" s="162" t="s">
        <v>36</v>
      </c>
      <c r="P10" s="162" t="s">
        <v>36</v>
      </c>
      <c r="Q10" s="162" t="s">
        <v>36</v>
      </c>
      <c r="R10" s="162" t="s">
        <v>36</v>
      </c>
      <c r="S10" s="162" t="s">
        <v>36</v>
      </c>
      <c r="T10" s="162" t="s">
        <v>36</v>
      </c>
      <c r="U10" s="162" t="s">
        <v>36</v>
      </c>
      <c r="V10" s="162" t="s">
        <v>36</v>
      </c>
      <c r="W10" s="162" t="s">
        <v>36</v>
      </c>
      <c r="X10" s="162" t="s">
        <v>36</v>
      </c>
      <c r="Y10" s="162" t="s">
        <v>36</v>
      </c>
      <c r="Z10" s="162" t="s">
        <v>36</v>
      </c>
      <c r="AA10" s="162" t="s">
        <v>36</v>
      </c>
      <c r="AB10" s="162" t="s">
        <v>36</v>
      </c>
      <c r="AC10" s="159"/>
      <c r="AD10" s="159"/>
    </row>
    <row r="11" spans="1:30" s="25" customFormat="1" x14ac:dyDescent="0.25">
      <c r="A11" s="367"/>
      <c r="B11" s="388"/>
      <c r="C11" s="388"/>
      <c r="D11" s="388"/>
      <c r="E11" s="161"/>
      <c r="F11" s="398"/>
      <c r="G11" s="163" t="s">
        <v>37</v>
      </c>
      <c r="H11" s="163" t="s">
        <v>37</v>
      </c>
      <c r="I11" s="163" t="s">
        <v>37</v>
      </c>
      <c r="J11" s="163" t="s">
        <v>37</v>
      </c>
      <c r="K11" s="163" t="s">
        <v>37</v>
      </c>
      <c r="L11" s="163" t="s">
        <v>37</v>
      </c>
      <c r="M11" s="163" t="s">
        <v>37</v>
      </c>
      <c r="N11" s="163" t="s">
        <v>37</v>
      </c>
      <c r="O11" s="163" t="s">
        <v>37</v>
      </c>
      <c r="P11" s="163" t="s">
        <v>37</v>
      </c>
      <c r="Q11" s="163" t="s">
        <v>37</v>
      </c>
      <c r="R11" s="163" t="s">
        <v>37</v>
      </c>
      <c r="S11" s="163" t="s">
        <v>37</v>
      </c>
      <c r="T11" s="163" t="s">
        <v>37</v>
      </c>
      <c r="U11" s="163" t="s">
        <v>37</v>
      </c>
      <c r="V11" s="163" t="s">
        <v>37</v>
      </c>
      <c r="W11" s="163" t="s">
        <v>37</v>
      </c>
      <c r="X11" s="163" t="s">
        <v>37</v>
      </c>
      <c r="Y11" s="163" t="s">
        <v>37</v>
      </c>
      <c r="Z11" s="163" t="s">
        <v>37</v>
      </c>
      <c r="AA11" s="163" t="s">
        <v>37</v>
      </c>
      <c r="AB11" s="163" t="s">
        <v>37</v>
      </c>
      <c r="AC11" s="159"/>
      <c r="AD11" s="159"/>
    </row>
    <row r="12" spans="1:30" s="25" customFormat="1" ht="25.5" x14ac:dyDescent="0.25">
      <c r="A12" s="390">
        <v>23100</v>
      </c>
      <c r="B12" s="164" t="s">
        <v>245</v>
      </c>
      <c r="C12" s="165" t="s">
        <v>91</v>
      </c>
      <c r="D12" s="166" t="s">
        <v>43</v>
      </c>
      <c r="E12" s="166"/>
      <c r="F12" s="166"/>
      <c r="G12" s="167"/>
      <c r="H12" s="167"/>
      <c r="I12" s="167"/>
      <c r="J12" s="167"/>
      <c r="K12" s="167"/>
      <c r="L12" s="167"/>
      <c r="M12" s="168" t="s">
        <v>209</v>
      </c>
      <c r="N12" s="168" t="s">
        <v>198</v>
      </c>
      <c r="O12" s="168"/>
      <c r="P12" s="168"/>
      <c r="Q12" s="168" t="s">
        <v>198</v>
      </c>
      <c r="R12" s="168" t="s">
        <v>198</v>
      </c>
      <c r="S12" s="168"/>
      <c r="T12" s="168"/>
      <c r="U12" s="169" t="s">
        <v>209</v>
      </c>
      <c r="V12" s="169" t="s">
        <v>209</v>
      </c>
      <c r="W12" s="169" t="s">
        <v>209</v>
      </c>
      <c r="X12" s="169" t="s">
        <v>209</v>
      </c>
      <c r="Y12" s="166"/>
      <c r="Z12" s="166" t="s">
        <v>95</v>
      </c>
      <c r="AA12" s="170"/>
      <c r="AB12" s="170">
        <f>369428/4</f>
        <v>92357</v>
      </c>
      <c r="AC12" s="41"/>
      <c r="AD12" s="159"/>
    </row>
    <row r="13" spans="1:30" s="25" customFormat="1" ht="25.5" x14ac:dyDescent="0.25">
      <c r="A13" s="390"/>
      <c r="B13" s="164" t="s">
        <v>245</v>
      </c>
      <c r="C13" s="165" t="s">
        <v>91</v>
      </c>
      <c r="D13" s="166" t="s">
        <v>43</v>
      </c>
      <c r="E13" s="166"/>
      <c r="F13" s="166"/>
      <c r="G13" s="167"/>
      <c r="H13" s="167"/>
      <c r="I13" s="167"/>
      <c r="J13" s="167"/>
      <c r="K13" s="167"/>
      <c r="L13" s="167"/>
      <c r="M13" s="168" t="s">
        <v>199</v>
      </c>
      <c r="N13" s="168" t="s">
        <v>199</v>
      </c>
      <c r="O13" s="168"/>
      <c r="P13" s="168"/>
      <c r="Q13" s="168" t="s">
        <v>199</v>
      </c>
      <c r="R13" s="168" t="s">
        <v>199</v>
      </c>
      <c r="S13" s="168"/>
      <c r="T13" s="168"/>
      <c r="U13" s="169" t="s">
        <v>199</v>
      </c>
      <c r="V13" s="169" t="s">
        <v>199</v>
      </c>
      <c r="W13" s="169" t="s">
        <v>199</v>
      </c>
      <c r="X13" s="169" t="s">
        <v>199</v>
      </c>
      <c r="Y13" s="166"/>
      <c r="Z13" s="166" t="s">
        <v>99</v>
      </c>
      <c r="AA13" s="170"/>
      <c r="AB13" s="170">
        <v>92357</v>
      </c>
      <c r="AC13" s="41"/>
      <c r="AD13" s="159"/>
    </row>
    <row r="14" spans="1:30" s="25" customFormat="1" ht="25.5" x14ac:dyDescent="0.25">
      <c r="A14" s="390"/>
      <c r="B14" s="164" t="s">
        <v>245</v>
      </c>
      <c r="C14" s="165" t="s">
        <v>91</v>
      </c>
      <c r="D14" s="166" t="s">
        <v>43</v>
      </c>
      <c r="E14" s="166"/>
      <c r="F14" s="166"/>
      <c r="G14" s="167"/>
      <c r="H14" s="167"/>
      <c r="I14" s="167"/>
      <c r="J14" s="167"/>
      <c r="K14" s="167"/>
      <c r="L14" s="167"/>
      <c r="M14" s="168" t="s">
        <v>195</v>
      </c>
      <c r="N14" s="168" t="s">
        <v>195</v>
      </c>
      <c r="O14" s="168"/>
      <c r="P14" s="168"/>
      <c r="Q14" s="168" t="s">
        <v>195</v>
      </c>
      <c r="R14" s="168" t="s">
        <v>195</v>
      </c>
      <c r="S14" s="168"/>
      <c r="T14" s="168"/>
      <c r="U14" s="169" t="s">
        <v>195</v>
      </c>
      <c r="V14" s="169" t="s">
        <v>195</v>
      </c>
      <c r="W14" s="169" t="s">
        <v>195</v>
      </c>
      <c r="X14" s="169" t="s">
        <v>195</v>
      </c>
      <c r="Y14" s="166"/>
      <c r="Z14" s="166" t="s">
        <v>103</v>
      </c>
      <c r="AA14" s="170"/>
      <c r="AB14" s="170">
        <v>92357</v>
      </c>
      <c r="AC14" s="41"/>
      <c r="AD14" s="159"/>
    </row>
    <row r="15" spans="1:30" s="25" customFormat="1" ht="25.5" x14ac:dyDescent="0.25">
      <c r="A15" s="390"/>
      <c r="B15" s="164" t="s">
        <v>245</v>
      </c>
      <c r="C15" s="165" t="s">
        <v>91</v>
      </c>
      <c r="D15" s="166" t="s">
        <v>43</v>
      </c>
      <c r="E15" s="166"/>
      <c r="F15" s="166"/>
      <c r="G15" s="167"/>
      <c r="H15" s="167"/>
      <c r="I15" s="167"/>
      <c r="J15" s="167"/>
      <c r="K15" s="167"/>
      <c r="L15" s="167"/>
      <c r="M15" s="168" t="s">
        <v>246</v>
      </c>
      <c r="N15" s="168" t="s">
        <v>246</v>
      </c>
      <c r="O15" s="168"/>
      <c r="P15" s="168"/>
      <c r="Q15" s="168" t="s">
        <v>246</v>
      </c>
      <c r="R15" s="168" t="s">
        <v>246</v>
      </c>
      <c r="S15" s="168"/>
      <c r="T15" s="168"/>
      <c r="U15" s="169" t="s">
        <v>246</v>
      </c>
      <c r="V15" s="169" t="s">
        <v>246</v>
      </c>
      <c r="W15" s="169" t="s">
        <v>246</v>
      </c>
      <c r="X15" s="169" t="s">
        <v>246</v>
      </c>
      <c r="Y15" s="166"/>
      <c r="Z15" s="166" t="s">
        <v>107</v>
      </c>
      <c r="AA15" s="170"/>
      <c r="AB15" s="170">
        <v>92357</v>
      </c>
      <c r="AC15" s="171"/>
      <c r="AD15" s="172"/>
    </row>
    <row r="16" spans="1:30" s="25" customFormat="1" ht="38.25" x14ac:dyDescent="0.25">
      <c r="A16" s="375" t="s">
        <v>247</v>
      </c>
      <c r="B16" s="164" t="s">
        <v>248</v>
      </c>
      <c r="C16" s="165" t="s">
        <v>249</v>
      </c>
      <c r="D16" s="166" t="s">
        <v>482</v>
      </c>
      <c r="E16" s="166"/>
      <c r="F16" s="166"/>
      <c r="G16" s="167"/>
      <c r="H16" s="167"/>
      <c r="I16" s="167"/>
      <c r="J16" s="167"/>
      <c r="K16" s="167"/>
      <c r="L16" s="167"/>
      <c r="M16" s="168" t="s">
        <v>209</v>
      </c>
      <c r="N16" s="168" t="s">
        <v>198</v>
      </c>
      <c r="O16" s="168"/>
      <c r="P16" s="168"/>
      <c r="Q16" s="168" t="s">
        <v>198</v>
      </c>
      <c r="R16" s="168" t="s">
        <v>198</v>
      </c>
      <c r="S16" s="168"/>
      <c r="T16" s="168"/>
      <c r="U16" s="169" t="s">
        <v>209</v>
      </c>
      <c r="V16" s="169" t="s">
        <v>209</v>
      </c>
      <c r="W16" s="169" t="s">
        <v>209</v>
      </c>
      <c r="X16" s="169" t="s">
        <v>209</v>
      </c>
      <c r="Y16" s="166"/>
      <c r="Z16" s="166" t="s">
        <v>95</v>
      </c>
      <c r="AA16" s="170"/>
      <c r="AB16" s="170">
        <v>290707.5</v>
      </c>
      <c r="AC16" s="41"/>
      <c r="AD16" s="159"/>
    </row>
    <row r="17" spans="1:30" s="25" customFormat="1" ht="41.25" customHeight="1" x14ac:dyDescent="0.25">
      <c r="A17" s="376"/>
      <c r="B17" s="164" t="s">
        <v>248</v>
      </c>
      <c r="C17" s="165" t="s">
        <v>249</v>
      </c>
      <c r="D17" s="166" t="s">
        <v>482</v>
      </c>
      <c r="E17" s="166"/>
      <c r="F17" s="166"/>
      <c r="G17" s="167"/>
      <c r="H17" s="167"/>
      <c r="I17" s="167"/>
      <c r="J17" s="167"/>
      <c r="K17" s="167"/>
      <c r="L17" s="167"/>
      <c r="M17" s="168" t="s">
        <v>199</v>
      </c>
      <c r="N17" s="168" t="s">
        <v>199</v>
      </c>
      <c r="O17" s="168"/>
      <c r="P17" s="168"/>
      <c r="Q17" s="168" t="s">
        <v>199</v>
      </c>
      <c r="R17" s="168" t="s">
        <v>199</v>
      </c>
      <c r="S17" s="168"/>
      <c r="T17" s="168"/>
      <c r="U17" s="169" t="s">
        <v>199</v>
      </c>
      <c r="V17" s="169" t="s">
        <v>199</v>
      </c>
      <c r="W17" s="169" t="s">
        <v>199</v>
      </c>
      <c r="X17" s="169" t="s">
        <v>199</v>
      </c>
      <c r="Y17" s="166"/>
      <c r="Z17" s="166" t="s">
        <v>99</v>
      </c>
      <c r="AA17" s="170"/>
      <c r="AB17" s="170">
        <v>290707.5</v>
      </c>
      <c r="AC17" s="41"/>
      <c r="AD17" s="159"/>
    </row>
    <row r="18" spans="1:30" s="25" customFormat="1" ht="40.5" customHeight="1" x14ac:dyDescent="0.25">
      <c r="A18" s="376"/>
      <c r="B18" s="164" t="s">
        <v>248</v>
      </c>
      <c r="C18" s="165" t="s">
        <v>249</v>
      </c>
      <c r="D18" s="166" t="s">
        <v>482</v>
      </c>
      <c r="E18" s="166"/>
      <c r="F18" s="166"/>
      <c r="G18" s="167"/>
      <c r="H18" s="167"/>
      <c r="I18" s="167"/>
      <c r="J18" s="167"/>
      <c r="K18" s="167"/>
      <c r="L18" s="167"/>
      <c r="M18" s="168" t="s">
        <v>195</v>
      </c>
      <c r="N18" s="168" t="s">
        <v>195</v>
      </c>
      <c r="O18" s="168"/>
      <c r="P18" s="168"/>
      <c r="Q18" s="168" t="s">
        <v>195</v>
      </c>
      <c r="R18" s="168" t="s">
        <v>195</v>
      </c>
      <c r="S18" s="168"/>
      <c r="T18" s="168"/>
      <c r="U18" s="169" t="s">
        <v>195</v>
      </c>
      <c r="V18" s="169" t="s">
        <v>195</v>
      </c>
      <c r="W18" s="169" t="s">
        <v>195</v>
      </c>
      <c r="X18" s="169" t="s">
        <v>195</v>
      </c>
      <c r="Y18" s="166"/>
      <c r="Z18" s="166" t="s">
        <v>103</v>
      </c>
      <c r="AA18" s="170"/>
      <c r="AB18" s="170">
        <v>290707.5</v>
      </c>
      <c r="AC18" s="41"/>
      <c r="AD18" s="159"/>
    </row>
    <row r="19" spans="1:30" s="25" customFormat="1" ht="40.5" customHeight="1" x14ac:dyDescent="0.25">
      <c r="A19" s="377"/>
      <c r="B19" s="164" t="s">
        <v>248</v>
      </c>
      <c r="C19" s="165" t="s">
        <v>249</v>
      </c>
      <c r="D19" s="166" t="s">
        <v>482</v>
      </c>
      <c r="E19" s="166"/>
      <c r="F19" s="166"/>
      <c r="G19" s="167"/>
      <c r="H19" s="167"/>
      <c r="I19" s="167"/>
      <c r="J19" s="167"/>
      <c r="K19" s="167"/>
      <c r="L19" s="167"/>
      <c r="M19" s="168" t="s">
        <v>246</v>
      </c>
      <c r="N19" s="168" t="s">
        <v>246</v>
      </c>
      <c r="O19" s="168"/>
      <c r="P19" s="168"/>
      <c r="Q19" s="168" t="s">
        <v>246</v>
      </c>
      <c r="R19" s="168" t="s">
        <v>246</v>
      </c>
      <c r="S19" s="168"/>
      <c r="T19" s="168"/>
      <c r="U19" s="169" t="s">
        <v>246</v>
      </c>
      <c r="V19" s="169" t="s">
        <v>246</v>
      </c>
      <c r="W19" s="169" t="s">
        <v>246</v>
      </c>
      <c r="X19" s="169" t="s">
        <v>246</v>
      </c>
      <c r="Y19" s="166"/>
      <c r="Z19" s="166" t="s">
        <v>107</v>
      </c>
      <c r="AA19" s="170"/>
      <c r="AB19" s="170">
        <v>290707.5</v>
      </c>
      <c r="AC19" s="171"/>
      <c r="AD19" s="172"/>
    </row>
    <row r="20" spans="1:30" s="25" customFormat="1" ht="39" customHeight="1" x14ac:dyDescent="0.25">
      <c r="A20" s="385" t="s">
        <v>250</v>
      </c>
      <c r="B20" s="164" t="s">
        <v>251</v>
      </c>
      <c r="C20" s="165" t="s">
        <v>252</v>
      </c>
      <c r="D20" s="173" t="s">
        <v>40</v>
      </c>
      <c r="E20" s="173"/>
      <c r="F20" s="166"/>
      <c r="G20" s="167"/>
      <c r="H20" s="167"/>
      <c r="I20" s="167"/>
      <c r="J20" s="167"/>
      <c r="K20" s="167"/>
      <c r="L20" s="167"/>
      <c r="M20" s="168" t="s">
        <v>193</v>
      </c>
      <c r="N20" s="168" t="s">
        <v>193</v>
      </c>
      <c r="O20" s="168"/>
      <c r="P20" s="168"/>
      <c r="Q20" s="168" t="s">
        <v>193</v>
      </c>
      <c r="R20" s="168" t="s">
        <v>193</v>
      </c>
      <c r="S20" s="168"/>
      <c r="T20" s="168"/>
      <c r="U20" s="168" t="s">
        <v>193</v>
      </c>
      <c r="V20" s="168" t="s">
        <v>193</v>
      </c>
      <c r="W20" s="168" t="s">
        <v>193</v>
      </c>
      <c r="X20" s="168" t="s">
        <v>193</v>
      </c>
      <c r="Y20" s="166"/>
      <c r="Z20" s="166" t="s">
        <v>253</v>
      </c>
      <c r="AA20" s="170"/>
      <c r="AB20" s="170">
        <f>95000/2</f>
        <v>47500</v>
      </c>
      <c r="AC20" s="41"/>
      <c r="AD20" s="159"/>
    </row>
    <row r="21" spans="1:30" s="25" customFormat="1" ht="43.5" customHeight="1" x14ac:dyDescent="0.25">
      <c r="A21" s="386"/>
      <c r="B21" s="164" t="s">
        <v>251</v>
      </c>
      <c r="C21" s="165" t="s">
        <v>252</v>
      </c>
      <c r="D21" s="166" t="s">
        <v>40</v>
      </c>
      <c r="E21" s="166"/>
      <c r="F21" s="166"/>
      <c r="G21" s="167"/>
      <c r="H21" s="167"/>
      <c r="I21" s="167"/>
      <c r="J21" s="167"/>
      <c r="K21" s="167"/>
      <c r="L21" s="167"/>
      <c r="M21" s="168" t="s">
        <v>195</v>
      </c>
      <c r="N21" s="168" t="s">
        <v>195</v>
      </c>
      <c r="O21" s="168"/>
      <c r="P21" s="168"/>
      <c r="Q21" s="168" t="s">
        <v>195</v>
      </c>
      <c r="R21" s="168" t="s">
        <v>195</v>
      </c>
      <c r="S21" s="168"/>
      <c r="T21" s="168"/>
      <c r="U21" s="168" t="s">
        <v>195</v>
      </c>
      <c r="V21" s="168" t="s">
        <v>195</v>
      </c>
      <c r="W21" s="168" t="s">
        <v>195</v>
      </c>
      <c r="X21" s="168" t="s">
        <v>195</v>
      </c>
      <c r="Y21" s="167"/>
      <c r="Z21" s="166" t="s">
        <v>254</v>
      </c>
      <c r="AA21" s="170"/>
      <c r="AB21" s="170">
        <v>47500</v>
      </c>
      <c r="AC21" s="171"/>
      <c r="AD21" s="159"/>
    </row>
    <row r="22" spans="1:30" s="25" customFormat="1" ht="36.75" customHeight="1" x14ac:dyDescent="0.25">
      <c r="A22" s="375" t="s">
        <v>255</v>
      </c>
      <c r="B22" s="164" t="s">
        <v>256</v>
      </c>
      <c r="C22" s="165" t="s">
        <v>257</v>
      </c>
      <c r="D22" s="166" t="s">
        <v>43</v>
      </c>
      <c r="E22" s="166"/>
      <c r="F22" s="166"/>
      <c r="G22" s="167"/>
      <c r="H22" s="167"/>
      <c r="I22" s="167"/>
      <c r="J22" s="167"/>
      <c r="K22" s="167"/>
      <c r="L22" s="167"/>
      <c r="M22" s="168" t="s">
        <v>195</v>
      </c>
      <c r="N22" s="168" t="s">
        <v>195</v>
      </c>
      <c r="O22" s="168"/>
      <c r="P22" s="168"/>
      <c r="Q22" s="168" t="s">
        <v>195</v>
      </c>
      <c r="R22" s="168" t="s">
        <v>195</v>
      </c>
      <c r="S22" s="168"/>
      <c r="T22" s="168"/>
      <c r="U22" s="168" t="s">
        <v>195</v>
      </c>
      <c r="V22" s="168" t="s">
        <v>195</v>
      </c>
      <c r="W22" s="168" t="s">
        <v>195</v>
      </c>
      <c r="X22" s="168" t="s">
        <v>195</v>
      </c>
      <c r="Y22" s="167"/>
      <c r="Z22" s="166" t="s">
        <v>103</v>
      </c>
      <c r="AA22" s="170"/>
      <c r="AB22" s="170">
        <f>204150/2</f>
        <v>102075</v>
      </c>
      <c r="AC22" s="41"/>
      <c r="AD22" s="159"/>
    </row>
    <row r="23" spans="1:30" s="25" customFormat="1" ht="45.75" customHeight="1" x14ac:dyDescent="0.25">
      <c r="A23" s="377"/>
      <c r="B23" s="164" t="s">
        <v>256</v>
      </c>
      <c r="C23" s="165" t="s">
        <v>257</v>
      </c>
      <c r="D23" s="166" t="s">
        <v>43</v>
      </c>
      <c r="E23" s="166"/>
      <c r="F23" s="166"/>
      <c r="G23" s="167"/>
      <c r="H23" s="167"/>
      <c r="I23" s="167"/>
      <c r="J23" s="167"/>
      <c r="K23" s="167"/>
      <c r="L23" s="167"/>
      <c r="M23" s="168" t="s">
        <v>246</v>
      </c>
      <c r="N23" s="168" t="s">
        <v>246</v>
      </c>
      <c r="O23" s="168"/>
      <c r="P23" s="168"/>
      <c r="Q23" s="168" t="s">
        <v>246</v>
      </c>
      <c r="R23" s="168" t="s">
        <v>246</v>
      </c>
      <c r="S23" s="168"/>
      <c r="T23" s="168"/>
      <c r="U23" s="169" t="s">
        <v>246</v>
      </c>
      <c r="V23" s="169" t="s">
        <v>246</v>
      </c>
      <c r="W23" s="169" t="s">
        <v>246</v>
      </c>
      <c r="X23" s="169" t="s">
        <v>246</v>
      </c>
      <c r="Y23" s="166"/>
      <c r="Z23" s="166" t="s">
        <v>107</v>
      </c>
      <c r="AA23" s="170"/>
      <c r="AB23" s="170">
        <v>102075</v>
      </c>
      <c r="AC23" s="171"/>
      <c r="AD23" s="171"/>
    </row>
    <row r="24" spans="1:30" s="25" customFormat="1" ht="26.25" customHeight="1" x14ac:dyDescent="0.25">
      <c r="A24" s="27">
        <v>25300</v>
      </c>
      <c r="B24" s="174" t="s">
        <v>258</v>
      </c>
      <c r="C24" s="165"/>
      <c r="D24" s="166" t="s">
        <v>40</v>
      </c>
      <c r="E24" s="166"/>
      <c r="F24" s="166"/>
      <c r="G24" s="167"/>
      <c r="H24" s="167"/>
      <c r="I24" s="167"/>
      <c r="J24" s="167"/>
      <c r="K24" s="167"/>
      <c r="L24" s="167"/>
      <c r="M24" s="168" t="s">
        <v>193</v>
      </c>
      <c r="N24" s="168" t="s">
        <v>193</v>
      </c>
      <c r="O24" s="168"/>
      <c r="P24" s="168"/>
      <c r="Q24" s="168" t="s">
        <v>193</v>
      </c>
      <c r="R24" s="168" t="s">
        <v>193</v>
      </c>
      <c r="S24" s="168"/>
      <c r="T24" s="168"/>
      <c r="U24" s="168" t="s">
        <v>193</v>
      </c>
      <c r="V24" s="168" t="s">
        <v>193</v>
      </c>
      <c r="W24" s="168" t="s">
        <v>193</v>
      </c>
      <c r="X24" s="168" t="s">
        <v>193</v>
      </c>
      <c r="Y24" s="166"/>
      <c r="Z24" s="166" t="s">
        <v>253</v>
      </c>
      <c r="AA24" s="170"/>
      <c r="AB24" s="170">
        <v>1600</v>
      </c>
      <c r="AC24" s="171"/>
      <c r="AD24" s="159"/>
    </row>
    <row r="25" spans="1:30" s="25" customFormat="1" ht="24.75" customHeight="1" x14ac:dyDescent="0.25">
      <c r="A25" s="378">
        <v>25500</v>
      </c>
      <c r="B25" s="174" t="s">
        <v>259</v>
      </c>
      <c r="C25" s="165"/>
      <c r="D25" s="166" t="s">
        <v>40</v>
      </c>
      <c r="E25" s="166"/>
      <c r="F25" s="166"/>
      <c r="G25" s="167"/>
      <c r="H25" s="167"/>
      <c r="I25" s="167"/>
      <c r="J25" s="167"/>
      <c r="K25" s="167"/>
      <c r="L25" s="167"/>
      <c r="M25" s="168" t="s">
        <v>209</v>
      </c>
      <c r="N25" s="168" t="s">
        <v>198</v>
      </c>
      <c r="O25" s="168"/>
      <c r="P25" s="168"/>
      <c r="Q25" s="168" t="s">
        <v>198</v>
      </c>
      <c r="R25" s="168" t="s">
        <v>198</v>
      </c>
      <c r="S25" s="168"/>
      <c r="T25" s="168"/>
      <c r="U25" s="169" t="s">
        <v>209</v>
      </c>
      <c r="V25" s="169" t="s">
        <v>209</v>
      </c>
      <c r="W25" s="169" t="s">
        <v>209</v>
      </c>
      <c r="X25" s="169" t="s">
        <v>209</v>
      </c>
      <c r="Y25" s="166"/>
      <c r="Z25" s="166" t="s">
        <v>260</v>
      </c>
      <c r="AA25" s="170"/>
      <c r="AB25" s="170">
        <v>10000</v>
      </c>
      <c r="AC25" s="41"/>
      <c r="AD25" s="159"/>
    </row>
    <row r="26" spans="1:30" s="25" customFormat="1" ht="30" customHeight="1" x14ac:dyDescent="0.25">
      <c r="A26" s="379"/>
      <c r="B26" s="174" t="s">
        <v>259</v>
      </c>
      <c r="C26" s="165"/>
      <c r="D26" s="166" t="s">
        <v>40</v>
      </c>
      <c r="E26" s="166"/>
      <c r="F26" s="166"/>
      <c r="G26" s="167"/>
      <c r="H26" s="167"/>
      <c r="I26" s="167"/>
      <c r="J26" s="167"/>
      <c r="K26" s="167"/>
      <c r="L26" s="167"/>
      <c r="M26" s="168" t="s">
        <v>195</v>
      </c>
      <c r="N26" s="168" t="s">
        <v>195</v>
      </c>
      <c r="O26" s="168"/>
      <c r="P26" s="168"/>
      <c r="Q26" s="168" t="s">
        <v>195</v>
      </c>
      <c r="R26" s="168" t="s">
        <v>195</v>
      </c>
      <c r="S26" s="168"/>
      <c r="T26" s="168"/>
      <c r="U26" s="168" t="s">
        <v>195</v>
      </c>
      <c r="V26" s="168" t="s">
        <v>195</v>
      </c>
      <c r="W26" s="168" t="s">
        <v>195</v>
      </c>
      <c r="X26" s="168" t="s">
        <v>195</v>
      </c>
      <c r="Y26" s="166"/>
      <c r="Z26" s="166" t="s">
        <v>261</v>
      </c>
      <c r="AA26" s="170"/>
      <c r="AB26" s="170">
        <v>10000</v>
      </c>
      <c r="AC26" s="171"/>
      <c r="AD26" s="159"/>
    </row>
    <row r="27" spans="1:30" s="25" customFormat="1" ht="27" customHeight="1" x14ac:dyDescent="0.25">
      <c r="A27" s="375" t="s">
        <v>262</v>
      </c>
      <c r="B27" s="164" t="s">
        <v>263</v>
      </c>
      <c r="C27" s="165" t="s">
        <v>264</v>
      </c>
      <c r="D27" s="166" t="s">
        <v>43</v>
      </c>
      <c r="E27" s="166"/>
      <c r="F27" s="166"/>
      <c r="G27" s="167"/>
      <c r="H27" s="167"/>
      <c r="I27" s="167"/>
      <c r="J27" s="167"/>
      <c r="K27" s="167"/>
      <c r="L27" s="167"/>
      <c r="M27" s="168" t="s">
        <v>209</v>
      </c>
      <c r="N27" s="168" t="s">
        <v>198</v>
      </c>
      <c r="O27" s="168"/>
      <c r="P27" s="168"/>
      <c r="Q27" s="168" t="s">
        <v>198</v>
      </c>
      <c r="R27" s="168" t="s">
        <v>198</v>
      </c>
      <c r="S27" s="168"/>
      <c r="T27" s="168"/>
      <c r="U27" s="169" t="s">
        <v>209</v>
      </c>
      <c r="V27" s="169" t="s">
        <v>209</v>
      </c>
      <c r="W27" s="169" t="s">
        <v>209</v>
      </c>
      <c r="X27" s="169" t="s">
        <v>209</v>
      </c>
      <c r="Y27" s="166"/>
      <c r="Z27" s="166" t="s">
        <v>95</v>
      </c>
      <c r="AA27" s="170"/>
      <c r="AB27" s="170">
        <v>97500</v>
      </c>
      <c r="AC27" s="41"/>
      <c r="AD27" s="159"/>
    </row>
    <row r="28" spans="1:30" s="25" customFormat="1" ht="27" customHeight="1" x14ac:dyDescent="0.25">
      <c r="A28" s="376"/>
      <c r="B28" s="164" t="s">
        <v>263</v>
      </c>
      <c r="C28" s="165" t="s">
        <v>264</v>
      </c>
      <c r="D28" s="166" t="s">
        <v>43</v>
      </c>
      <c r="E28" s="166"/>
      <c r="F28" s="166"/>
      <c r="G28" s="167"/>
      <c r="H28" s="167"/>
      <c r="I28" s="167"/>
      <c r="J28" s="167"/>
      <c r="K28" s="167"/>
      <c r="L28" s="167"/>
      <c r="M28" s="168" t="s">
        <v>199</v>
      </c>
      <c r="N28" s="168" t="s">
        <v>199</v>
      </c>
      <c r="O28" s="168"/>
      <c r="P28" s="168"/>
      <c r="Q28" s="168" t="s">
        <v>199</v>
      </c>
      <c r="R28" s="168" t="s">
        <v>199</v>
      </c>
      <c r="S28" s="168"/>
      <c r="T28" s="168"/>
      <c r="U28" s="169" t="s">
        <v>199</v>
      </c>
      <c r="V28" s="169" t="s">
        <v>199</v>
      </c>
      <c r="W28" s="169" t="s">
        <v>199</v>
      </c>
      <c r="X28" s="169" t="s">
        <v>199</v>
      </c>
      <c r="Y28" s="166"/>
      <c r="Z28" s="166" t="s">
        <v>99</v>
      </c>
      <c r="AA28" s="170"/>
      <c r="AB28" s="170">
        <v>97500</v>
      </c>
      <c r="AC28" s="41"/>
      <c r="AD28" s="159"/>
    </row>
    <row r="29" spans="1:30" s="25" customFormat="1" ht="27" customHeight="1" x14ac:dyDescent="0.25">
      <c r="A29" s="376"/>
      <c r="B29" s="164" t="s">
        <v>263</v>
      </c>
      <c r="C29" s="165" t="s">
        <v>264</v>
      </c>
      <c r="D29" s="166" t="s">
        <v>43</v>
      </c>
      <c r="E29" s="166"/>
      <c r="F29" s="166"/>
      <c r="G29" s="167"/>
      <c r="H29" s="167"/>
      <c r="I29" s="167"/>
      <c r="J29" s="167"/>
      <c r="K29" s="167"/>
      <c r="L29" s="167"/>
      <c r="M29" s="168" t="s">
        <v>195</v>
      </c>
      <c r="N29" s="168" t="s">
        <v>195</v>
      </c>
      <c r="O29" s="168"/>
      <c r="P29" s="168"/>
      <c r="Q29" s="168" t="s">
        <v>195</v>
      </c>
      <c r="R29" s="168" t="s">
        <v>195</v>
      </c>
      <c r="S29" s="168"/>
      <c r="T29" s="168"/>
      <c r="U29" s="169" t="s">
        <v>195</v>
      </c>
      <c r="V29" s="169" t="s">
        <v>195</v>
      </c>
      <c r="W29" s="169" t="s">
        <v>195</v>
      </c>
      <c r="X29" s="169" t="s">
        <v>195</v>
      </c>
      <c r="Y29" s="175"/>
      <c r="Z29" s="166" t="s">
        <v>103</v>
      </c>
      <c r="AA29" s="170"/>
      <c r="AB29" s="170">
        <v>97500</v>
      </c>
      <c r="AC29" s="41"/>
      <c r="AD29" s="159"/>
    </row>
    <row r="30" spans="1:30" s="25" customFormat="1" ht="27" customHeight="1" x14ac:dyDescent="0.25">
      <c r="A30" s="377"/>
      <c r="B30" s="164" t="s">
        <v>263</v>
      </c>
      <c r="C30" s="165" t="s">
        <v>264</v>
      </c>
      <c r="D30" s="166" t="s">
        <v>43</v>
      </c>
      <c r="E30" s="166"/>
      <c r="F30" s="166"/>
      <c r="G30" s="167"/>
      <c r="H30" s="167"/>
      <c r="I30" s="167"/>
      <c r="J30" s="167"/>
      <c r="K30" s="167"/>
      <c r="L30" s="167"/>
      <c r="M30" s="168" t="s">
        <v>246</v>
      </c>
      <c r="N30" s="168" t="s">
        <v>246</v>
      </c>
      <c r="O30" s="168"/>
      <c r="P30" s="168"/>
      <c r="Q30" s="168" t="s">
        <v>246</v>
      </c>
      <c r="R30" s="168" t="s">
        <v>246</v>
      </c>
      <c r="S30" s="168"/>
      <c r="T30" s="168"/>
      <c r="U30" s="169" t="s">
        <v>246</v>
      </c>
      <c r="V30" s="169" t="s">
        <v>246</v>
      </c>
      <c r="W30" s="169" t="s">
        <v>246</v>
      </c>
      <c r="X30" s="169" t="s">
        <v>246</v>
      </c>
      <c r="Y30" s="166"/>
      <c r="Z30" s="166" t="s">
        <v>107</v>
      </c>
      <c r="AA30" s="170"/>
      <c r="AB30" s="170">
        <v>97500</v>
      </c>
      <c r="AC30" s="171"/>
      <c r="AD30" s="172"/>
    </row>
    <row r="31" spans="1:30" s="25" customFormat="1" ht="39.75" customHeight="1" x14ac:dyDescent="0.25">
      <c r="A31" s="378" t="s">
        <v>265</v>
      </c>
      <c r="B31" s="164" t="s">
        <v>266</v>
      </c>
      <c r="C31" s="165" t="s">
        <v>267</v>
      </c>
      <c r="D31" s="166" t="s">
        <v>40</v>
      </c>
      <c r="E31" s="166"/>
      <c r="F31" s="166"/>
      <c r="G31" s="167"/>
      <c r="H31" s="167"/>
      <c r="I31" s="167"/>
      <c r="J31" s="167"/>
      <c r="K31" s="167"/>
      <c r="L31" s="167"/>
      <c r="M31" s="168" t="s">
        <v>209</v>
      </c>
      <c r="N31" s="168" t="s">
        <v>198</v>
      </c>
      <c r="O31" s="168"/>
      <c r="P31" s="168"/>
      <c r="Q31" s="168" t="s">
        <v>198</v>
      </c>
      <c r="R31" s="168" t="s">
        <v>198</v>
      </c>
      <c r="S31" s="168"/>
      <c r="T31" s="168"/>
      <c r="U31" s="169" t="s">
        <v>209</v>
      </c>
      <c r="V31" s="169" t="s">
        <v>209</v>
      </c>
      <c r="W31" s="169" t="s">
        <v>209</v>
      </c>
      <c r="X31" s="169" t="s">
        <v>209</v>
      </c>
      <c r="Y31" s="166"/>
      <c r="Z31" s="166" t="s">
        <v>95</v>
      </c>
      <c r="AA31" s="170"/>
      <c r="AB31" s="170">
        <v>62500</v>
      </c>
      <c r="AC31" s="41"/>
      <c r="AD31" s="159"/>
    </row>
    <row r="32" spans="1:30" s="25" customFormat="1" ht="39.75" customHeight="1" x14ac:dyDescent="0.25">
      <c r="A32" s="380"/>
      <c r="B32" s="164" t="s">
        <v>266</v>
      </c>
      <c r="C32" s="165" t="s">
        <v>267</v>
      </c>
      <c r="D32" s="166" t="s">
        <v>40</v>
      </c>
      <c r="E32" s="166"/>
      <c r="F32" s="166"/>
      <c r="G32" s="167"/>
      <c r="H32" s="167"/>
      <c r="I32" s="167"/>
      <c r="J32" s="167"/>
      <c r="K32" s="167"/>
      <c r="L32" s="167"/>
      <c r="M32" s="168" t="s">
        <v>199</v>
      </c>
      <c r="N32" s="168" t="s">
        <v>199</v>
      </c>
      <c r="O32" s="168"/>
      <c r="P32" s="168"/>
      <c r="Q32" s="168" t="s">
        <v>199</v>
      </c>
      <c r="R32" s="168" t="s">
        <v>199</v>
      </c>
      <c r="S32" s="168"/>
      <c r="T32" s="168"/>
      <c r="U32" s="169" t="s">
        <v>199</v>
      </c>
      <c r="V32" s="169" t="s">
        <v>199</v>
      </c>
      <c r="W32" s="169" t="s">
        <v>199</v>
      </c>
      <c r="X32" s="169" t="s">
        <v>199</v>
      </c>
      <c r="Y32" s="166"/>
      <c r="Z32" s="166" t="s">
        <v>99</v>
      </c>
      <c r="AA32" s="170"/>
      <c r="AB32" s="170">
        <v>62500</v>
      </c>
      <c r="AC32" s="41"/>
      <c r="AD32" s="159"/>
    </row>
    <row r="33" spans="1:30" s="25" customFormat="1" ht="39.75" customHeight="1" x14ac:dyDescent="0.25">
      <c r="A33" s="380"/>
      <c r="B33" s="164" t="s">
        <v>266</v>
      </c>
      <c r="C33" s="165" t="s">
        <v>267</v>
      </c>
      <c r="D33" s="166" t="s">
        <v>40</v>
      </c>
      <c r="E33" s="166"/>
      <c r="F33" s="166"/>
      <c r="G33" s="167"/>
      <c r="H33" s="167"/>
      <c r="I33" s="167"/>
      <c r="J33" s="167"/>
      <c r="K33" s="167"/>
      <c r="L33" s="167"/>
      <c r="M33" s="168" t="s">
        <v>195</v>
      </c>
      <c r="N33" s="168" t="s">
        <v>195</v>
      </c>
      <c r="O33" s="168"/>
      <c r="P33" s="168"/>
      <c r="Q33" s="168" t="s">
        <v>195</v>
      </c>
      <c r="R33" s="168" t="s">
        <v>195</v>
      </c>
      <c r="S33" s="168"/>
      <c r="T33" s="168"/>
      <c r="U33" s="169" t="s">
        <v>195</v>
      </c>
      <c r="V33" s="169" t="s">
        <v>195</v>
      </c>
      <c r="W33" s="169" t="s">
        <v>195</v>
      </c>
      <c r="X33" s="169" t="s">
        <v>195</v>
      </c>
      <c r="Y33" s="166"/>
      <c r="Z33" s="166" t="s">
        <v>103</v>
      </c>
      <c r="AA33" s="170"/>
      <c r="AB33" s="170">
        <v>62500</v>
      </c>
      <c r="AC33" s="41"/>
      <c r="AD33" s="159"/>
    </row>
    <row r="34" spans="1:30" s="25" customFormat="1" ht="39.75" customHeight="1" x14ac:dyDescent="0.25">
      <c r="A34" s="379"/>
      <c r="B34" s="164" t="s">
        <v>266</v>
      </c>
      <c r="C34" s="165" t="s">
        <v>267</v>
      </c>
      <c r="D34" s="166" t="s">
        <v>40</v>
      </c>
      <c r="E34" s="166"/>
      <c r="F34" s="166"/>
      <c r="G34" s="167"/>
      <c r="H34" s="167"/>
      <c r="I34" s="167"/>
      <c r="J34" s="167"/>
      <c r="K34" s="167"/>
      <c r="L34" s="167"/>
      <c r="M34" s="168" t="s">
        <v>246</v>
      </c>
      <c r="N34" s="168" t="s">
        <v>246</v>
      </c>
      <c r="O34" s="168"/>
      <c r="P34" s="168"/>
      <c r="Q34" s="168" t="s">
        <v>246</v>
      </c>
      <c r="R34" s="168" t="s">
        <v>246</v>
      </c>
      <c r="S34" s="168"/>
      <c r="T34" s="168"/>
      <c r="U34" s="169" t="s">
        <v>246</v>
      </c>
      <c r="V34" s="169" t="s">
        <v>246</v>
      </c>
      <c r="W34" s="169" t="s">
        <v>246</v>
      </c>
      <c r="X34" s="169" t="s">
        <v>246</v>
      </c>
      <c r="Y34" s="166"/>
      <c r="Z34" s="166" t="s">
        <v>107</v>
      </c>
      <c r="AA34" s="170"/>
      <c r="AB34" s="170">
        <v>62500</v>
      </c>
      <c r="AC34" s="171"/>
      <c r="AD34" s="172"/>
    </row>
    <row r="35" spans="1:30" s="25" customFormat="1" ht="51.75" customHeight="1" x14ac:dyDescent="0.25">
      <c r="A35" s="387" t="s">
        <v>268</v>
      </c>
      <c r="B35" s="164" t="s">
        <v>269</v>
      </c>
      <c r="C35" s="165" t="s">
        <v>270</v>
      </c>
      <c r="D35" s="166" t="s">
        <v>46</v>
      </c>
      <c r="E35" s="166"/>
      <c r="F35" s="166"/>
      <c r="G35" s="167"/>
      <c r="H35" s="167"/>
      <c r="I35" s="167"/>
      <c r="J35" s="167"/>
      <c r="K35" s="167"/>
      <c r="L35" s="167"/>
      <c r="M35" s="168" t="s">
        <v>209</v>
      </c>
      <c r="N35" s="168" t="s">
        <v>198</v>
      </c>
      <c r="O35" s="168"/>
      <c r="P35" s="168"/>
      <c r="Q35" s="168" t="s">
        <v>198</v>
      </c>
      <c r="R35" s="168" t="s">
        <v>198</v>
      </c>
      <c r="S35" s="168"/>
      <c r="T35" s="168"/>
      <c r="U35" s="169" t="s">
        <v>209</v>
      </c>
      <c r="V35" s="169" t="s">
        <v>209</v>
      </c>
      <c r="W35" s="169" t="s">
        <v>209</v>
      </c>
      <c r="X35" s="169" t="s">
        <v>209</v>
      </c>
      <c r="Y35" s="166"/>
      <c r="Z35" s="166" t="s">
        <v>95</v>
      </c>
      <c r="AA35" s="170"/>
      <c r="AB35" s="170">
        <f>152000/4</f>
        <v>38000</v>
      </c>
      <c r="AC35" s="41"/>
      <c r="AD35" s="159"/>
    </row>
    <row r="36" spans="1:30" s="25" customFormat="1" ht="51.75" customHeight="1" x14ac:dyDescent="0.25">
      <c r="A36" s="387"/>
      <c r="B36" s="164" t="s">
        <v>269</v>
      </c>
      <c r="C36" s="165" t="s">
        <v>270</v>
      </c>
      <c r="D36" s="166" t="s">
        <v>46</v>
      </c>
      <c r="E36" s="166"/>
      <c r="F36" s="166"/>
      <c r="G36" s="167"/>
      <c r="H36" s="167"/>
      <c r="I36" s="167"/>
      <c r="J36" s="167"/>
      <c r="K36" s="167"/>
      <c r="L36" s="167"/>
      <c r="M36" s="168" t="s">
        <v>199</v>
      </c>
      <c r="N36" s="168" t="s">
        <v>199</v>
      </c>
      <c r="O36" s="168"/>
      <c r="P36" s="168"/>
      <c r="Q36" s="168" t="s">
        <v>199</v>
      </c>
      <c r="R36" s="168" t="s">
        <v>199</v>
      </c>
      <c r="S36" s="168"/>
      <c r="T36" s="168"/>
      <c r="U36" s="169" t="s">
        <v>199</v>
      </c>
      <c r="V36" s="169" t="s">
        <v>199</v>
      </c>
      <c r="W36" s="169" t="s">
        <v>199</v>
      </c>
      <c r="X36" s="169" t="s">
        <v>199</v>
      </c>
      <c r="Y36" s="166"/>
      <c r="Z36" s="166" t="s">
        <v>99</v>
      </c>
      <c r="AA36" s="170"/>
      <c r="AB36" s="170">
        <v>38000</v>
      </c>
      <c r="AC36" s="41"/>
      <c r="AD36" s="159"/>
    </row>
    <row r="37" spans="1:30" s="25" customFormat="1" ht="55.5" customHeight="1" x14ac:dyDescent="0.25">
      <c r="A37" s="387"/>
      <c r="B37" s="164" t="s">
        <v>269</v>
      </c>
      <c r="C37" s="165" t="s">
        <v>270</v>
      </c>
      <c r="D37" s="166" t="s">
        <v>46</v>
      </c>
      <c r="E37" s="166"/>
      <c r="F37" s="166"/>
      <c r="G37" s="167"/>
      <c r="H37" s="167"/>
      <c r="I37" s="167"/>
      <c r="J37" s="167"/>
      <c r="K37" s="167"/>
      <c r="L37" s="167"/>
      <c r="M37" s="168" t="s">
        <v>195</v>
      </c>
      <c r="N37" s="168" t="s">
        <v>195</v>
      </c>
      <c r="O37" s="168"/>
      <c r="P37" s="168"/>
      <c r="Q37" s="168" t="s">
        <v>195</v>
      </c>
      <c r="R37" s="168" t="s">
        <v>195</v>
      </c>
      <c r="S37" s="168"/>
      <c r="T37" s="168"/>
      <c r="U37" s="169" t="s">
        <v>195</v>
      </c>
      <c r="V37" s="169" t="s">
        <v>195</v>
      </c>
      <c r="W37" s="169" t="s">
        <v>195</v>
      </c>
      <c r="X37" s="169" t="s">
        <v>195</v>
      </c>
      <c r="Y37" s="166"/>
      <c r="Z37" s="166" t="s">
        <v>103</v>
      </c>
      <c r="AA37" s="170"/>
      <c r="AB37" s="170">
        <v>38000</v>
      </c>
      <c r="AC37" s="41"/>
      <c r="AD37" s="159"/>
    </row>
    <row r="38" spans="1:30" s="25" customFormat="1" ht="54.75" customHeight="1" x14ac:dyDescent="0.25">
      <c r="A38" s="387"/>
      <c r="B38" s="164" t="s">
        <v>269</v>
      </c>
      <c r="C38" s="165" t="s">
        <v>270</v>
      </c>
      <c r="D38" s="166" t="s">
        <v>46</v>
      </c>
      <c r="E38" s="166"/>
      <c r="F38" s="166"/>
      <c r="G38" s="167"/>
      <c r="H38" s="167"/>
      <c r="I38" s="167"/>
      <c r="J38" s="167"/>
      <c r="K38" s="167"/>
      <c r="L38" s="167"/>
      <c r="M38" s="168" t="s">
        <v>246</v>
      </c>
      <c r="N38" s="168" t="s">
        <v>246</v>
      </c>
      <c r="O38" s="168"/>
      <c r="P38" s="168"/>
      <c r="Q38" s="168" t="s">
        <v>246</v>
      </c>
      <c r="R38" s="168" t="s">
        <v>246</v>
      </c>
      <c r="S38" s="168"/>
      <c r="T38" s="168"/>
      <c r="U38" s="169" t="s">
        <v>246</v>
      </c>
      <c r="V38" s="169" t="s">
        <v>246</v>
      </c>
      <c r="W38" s="169" t="s">
        <v>246</v>
      </c>
      <c r="X38" s="169" t="s">
        <v>246</v>
      </c>
      <c r="Y38" s="166"/>
      <c r="Z38" s="166" t="s">
        <v>107</v>
      </c>
      <c r="AA38" s="170"/>
      <c r="AB38" s="170">
        <v>38000</v>
      </c>
      <c r="AC38" s="171"/>
      <c r="AD38" s="159"/>
    </row>
    <row r="39" spans="1:30" s="25" customFormat="1" ht="26.25" customHeight="1" x14ac:dyDescent="0.25">
      <c r="A39" s="375" t="s">
        <v>271</v>
      </c>
      <c r="B39" s="164" t="s">
        <v>272</v>
      </c>
      <c r="C39" s="165" t="s">
        <v>273</v>
      </c>
      <c r="D39" s="166" t="s">
        <v>40</v>
      </c>
      <c r="E39" s="166"/>
      <c r="F39" s="166"/>
      <c r="G39" s="167"/>
      <c r="H39" s="167"/>
      <c r="I39" s="167"/>
      <c r="J39" s="167"/>
      <c r="K39" s="167"/>
      <c r="L39" s="167"/>
      <c r="M39" s="168" t="s">
        <v>209</v>
      </c>
      <c r="N39" s="168" t="s">
        <v>198</v>
      </c>
      <c r="O39" s="168"/>
      <c r="P39" s="168"/>
      <c r="Q39" s="168" t="s">
        <v>198</v>
      </c>
      <c r="R39" s="168" t="s">
        <v>198</v>
      </c>
      <c r="S39" s="168"/>
      <c r="T39" s="168"/>
      <c r="U39" s="169" t="s">
        <v>209</v>
      </c>
      <c r="V39" s="169" t="s">
        <v>209</v>
      </c>
      <c r="W39" s="169" t="s">
        <v>209</v>
      </c>
      <c r="X39" s="169" t="s">
        <v>209</v>
      </c>
      <c r="Y39" s="166"/>
      <c r="Z39" s="166" t="s">
        <v>95</v>
      </c>
      <c r="AA39" s="170"/>
      <c r="AB39" s="170">
        <f>130500/4</f>
        <v>32625</v>
      </c>
      <c r="AC39" s="41"/>
      <c r="AD39" s="159"/>
    </row>
    <row r="40" spans="1:30" s="25" customFormat="1" ht="28.5" customHeight="1" x14ac:dyDescent="0.25">
      <c r="A40" s="376"/>
      <c r="B40" s="164" t="s">
        <v>272</v>
      </c>
      <c r="C40" s="165" t="s">
        <v>273</v>
      </c>
      <c r="D40" s="166" t="s">
        <v>40</v>
      </c>
      <c r="E40" s="166"/>
      <c r="F40" s="166"/>
      <c r="G40" s="167"/>
      <c r="H40" s="167"/>
      <c r="I40" s="167"/>
      <c r="J40" s="167"/>
      <c r="K40" s="167"/>
      <c r="L40" s="167"/>
      <c r="M40" s="168" t="s">
        <v>199</v>
      </c>
      <c r="N40" s="168" t="s">
        <v>199</v>
      </c>
      <c r="O40" s="168"/>
      <c r="P40" s="168"/>
      <c r="Q40" s="168" t="s">
        <v>199</v>
      </c>
      <c r="R40" s="168" t="s">
        <v>199</v>
      </c>
      <c r="S40" s="168"/>
      <c r="T40" s="168"/>
      <c r="U40" s="169" t="s">
        <v>199</v>
      </c>
      <c r="V40" s="169" t="s">
        <v>199</v>
      </c>
      <c r="W40" s="169" t="s">
        <v>199</v>
      </c>
      <c r="X40" s="169" t="s">
        <v>199</v>
      </c>
      <c r="Y40" s="166"/>
      <c r="Z40" s="166" t="s">
        <v>99</v>
      </c>
      <c r="AA40" s="170"/>
      <c r="AB40" s="170">
        <v>32625</v>
      </c>
      <c r="AC40" s="41"/>
      <c r="AD40" s="159"/>
    </row>
    <row r="41" spans="1:30" s="25" customFormat="1" ht="30" customHeight="1" x14ac:dyDescent="0.25">
      <c r="A41" s="376"/>
      <c r="B41" s="164" t="s">
        <v>272</v>
      </c>
      <c r="C41" s="165" t="s">
        <v>273</v>
      </c>
      <c r="D41" s="166" t="s">
        <v>40</v>
      </c>
      <c r="E41" s="166"/>
      <c r="F41" s="166"/>
      <c r="G41" s="167"/>
      <c r="H41" s="167"/>
      <c r="I41" s="167"/>
      <c r="J41" s="167"/>
      <c r="K41" s="167"/>
      <c r="L41" s="167"/>
      <c r="M41" s="168" t="s">
        <v>195</v>
      </c>
      <c r="N41" s="168" t="s">
        <v>195</v>
      </c>
      <c r="O41" s="168"/>
      <c r="P41" s="168"/>
      <c r="Q41" s="168" t="s">
        <v>195</v>
      </c>
      <c r="R41" s="168" t="s">
        <v>195</v>
      </c>
      <c r="S41" s="168"/>
      <c r="T41" s="168"/>
      <c r="U41" s="169" t="s">
        <v>195</v>
      </c>
      <c r="V41" s="169" t="s">
        <v>195</v>
      </c>
      <c r="W41" s="169" t="s">
        <v>195</v>
      </c>
      <c r="X41" s="169" t="s">
        <v>195</v>
      </c>
      <c r="Y41" s="166"/>
      <c r="Z41" s="166" t="s">
        <v>103</v>
      </c>
      <c r="AA41" s="170"/>
      <c r="AB41" s="170">
        <v>32625</v>
      </c>
      <c r="AC41" s="41"/>
      <c r="AD41" s="159"/>
    </row>
    <row r="42" spans="1:30" s="25" customFormat="1" ht="29.25" customHeight="1" x14ac:dyDescent="0.25">
      <c r="A42" s="377"/>
      <c r="B42" s="164" t="s">
        <v>272</v>
      </c>
      <c r="C42" s="165" t="s">
        <v>273</v>
      </c>
      <c r="D42" s="166" t="s">
        <v>40</v>
      </c>
      <c r="E42" s="166"/>
      <c r="F42" s="166"/>
      <c r="G42" s="167"/>
      <c r="H42" s="167"/>
      <c r="I42" s="167"/>
      <c r="J42" s="167"/>
      <c r="K42" s="167"/>
      <c r="L42" s="167"/>
      <c r="M42" s="168" t="s">
        <v>246</v>
      </c>
      <c r="N42" s="168" t="s">
        <v>246</v>
      </c>
      <c r="O42" s="168"/>
      <c r="P42" s="168"/>
      <c r="Q42" s="168" t="s">
        <v>246</v>
      </c>
      <c r="R42" s="168" t="s">
        <v>246</v>
      </c>
      <c r="S42" s="168"/>
      <c r="T42" s="168"/>
      <c r="U42" s="169" t="s">
        <v>246</v>
      </c>
      <c r="V42" s="169" t="s">
        <v>246</v>
      </c>
      <c r="W42" s="169" t="s">
        <v>246</v>
      </c>
      <c r="X42" s="169" t="s">
        <v>246</v>
      </c>
      <c r="Y42" s="166"/>
      <c r="Z42" s="166" t="s">
        <v>107</v>
      </c>
      <c r="AA42" s="170"/>
      <c r="AB42" s="170">
        <v>32625</v>
      </c>
      <c r="AC42" s="171"/>
      <c r="AD42" s="159"/>
    </row>
    <row r="43" spans="1:30" s="25" customFormat="1" ht="24" customHeight="1" x14ac:dyDescent="0.25">
      <c r="A43" s="378">
        <v>35210</v>
      </c>
      <c r="B43" s="164" t="s">
        <v>274</v>
      </c>
      <c r="C43" s="165" t="s">
        <v>275</v>
      </c>
      <c r="D43" s="166" t="s">
        <v>40</v>
      </c>
      <c r="E43" s="166"/>
      <c r="F43" s="166"/>
      <c r="G43" s="167"/>
      <c r="H43" s="167"/>
      <c r="I43" s="167"/>
      <c r="J43" s="167"/>
      <c r="K43" s="167"/>
      <c r="L43" s="167"/>
      <c r="M43" s="168" t="s">
        <v>241</v>
      </c>
      <c r="N43" s="168" t="s">
        <v>241</v>
      </c>
      <c r="O43" s="168"/>
      <c r="P43" s="168"/>
      <c r="Q43" s="168" t="s">
        <v>241</v>
      </c>
      <c r="R43" s="168" t="s">
        <v>241</v>
      </c>
      <c r="S43" s="168"/>
      <c r="T43" s="168"/>
      <c r="U43" s="169" t="s">
        <v>241</v>
      </c>
      <c r="V43" s="169" t="s">
        <v>241</v>
      </c>
      <c r="W43" s="169" t="s">
        <v>241</v>
      </c>
      <c r="X43" s="169" t="s">
        <v>241</v>
      </c>
      <c r="Y43" s="166"/>
      <c r="Z43" s="166" t="s">
        <v>276</v>
      </c>
      <c r="AA43" s="170"/>
      <c r="AB43" s="170">
        <v>50000</v>
      </c>
      <c r="AC43" s="41"/>
      <c r="AD43" s="159"/>
    </row>
    <row r="44" spans="1:30" s="25" customFormat="1" ht="25.5" customHeight="1" x14ac:dyDescent="0.25">
      <c r="A44" s="379"/>
      <c r="B44" s="164" t="s">
        <v>274</v>
      </c>
      <c r="C44" s="165" t="s">
        <v>275</v>
      </c>
      <c r="D44" s="166" t="s">
        <v>40</v>
      </c>
      <c r="E44" s="166"/>
      <c r="F44" s="166"/>
      <c r="G44" s="167"/>
      <c r="H44" s="167"/>
      <c r="I44" s="167"/>
      <c r="J44" s="167"/>
      <c r="K44" s="167"/>
      <c r="L44" s="167"/>
      <c r="M44" s="168" t="s">
        <v>204</v>
      </c>
      <c r="N44" s="168" t="s">
        <v>204</v>
      </c>
      <c r="O44" s="168"/>
      <c r="P44" s="168"/>
      <c r="Q44" s="168" t="s">
        <v>204</v>
      </c>
      <c r="R44" s="168" t="s">
        <v>204</v>
      </c>
      <c r="S44" s="168"/>
      <c r="T44" s="168"/>
      <c r="U44" s="169" t="s">
        <v>204</v>
      </c>
      <c r="V44" s="169" t="s">
        <v>204</v>
      </c>
      <c r="W44" s="169" t="s">
        <v>204</v>
      </c>
      <c r="X44" s="169" t="s">
        <v>204</v>
      </c>
      <c r="Y44" s="167"/>
      <c r="Z44" s="166" t="s">
        <v>277</v>
      </c>
      <c r="AA44" s="170"/>
      <c r="AB44" s="170">
        <v>50000</v>
      </c>
      <c r="AC44" s="171"/>
      <c r="AD44" s="159"/>
    </row>
    <row r="45" spans="1:30" s="25" customFormat="1" ht="15" customHeight="1" x14ac:dyDescent="0.25">
      <c r="A45" s="378">
        <v>35500</v>
      </c>
      <c r="B45" s="164" t="s">
        <v>278</v>
      </c>
      <c r="C45" s="165" t="s">
        <v>279</v>
      </c>
      <c r="D45" s="166" t="s">
        <v>40</v>
      </c>
      <c r="E45" s="166"/>
      <c r="F45" s="166"/>
      <c r="G45" s="167"/>
      <c r="H45" s="167"/>
      <c r="I45" s="167"/>
      <c r="J45" s="167"/>
      <c r="K45" s="167"/>
      <c r="L45" s="167"/>
      <c r="M45" s="168" t="s">
        <v>209</v>
      </c>
      <c r="N45" s="168" t="s">
        <v>198</v>
      </c>
      <c r="O45" s="168"/>
      <c r="P45" s="168"/>
      <c r="Q45" s="168" t="s">
        <v>198</v>
      </c>
      <c r="R45" s="168" t="s">
        <v>198</v>
      </c>
      <c r="S45" s="168"/>
      <c r="T45" s="168"/>
      <c r="U45" s="169" t="s">
        <v>209</v>
      </c>
      <c r="V45" s="169" t="s">
        <v>209</v>
      </c>
      <c r="W45" s="169" t="s">
        <v>209</v>
      </c>
      <c r="X45" s="169" t="s">
        <v>209</v>
      </c>
      <c r="Y45" s="166"/>
      <c r="Z45" s="176" t="s">
        <v>95</v>
      </c>
      <c r="AA45" s="170"/>
      <c r="AB45" s="170">
        <f>185000/4</f>
        <v>46250</v>
      </c>
      <c r="AC45" s="41"/>
      <c r="AD45" s="159"/>
    </row>
    <row r="46" spans="1:30" s="25" customFormat="1" ht="17.25" customHeight="1" x14ac:dyDescent="0.25">
      <c r="A46" s="380"/>
      <c r="B46" s="164" t="s">
        <v>278</v>
      </c>
      <c r="C46" s="165" t="s">
        <v>279</v>
      </c>
      <c r="D46" s="166" t="s">
        <v>40</v>
      </c>
      <c r="E46" s="166"/>
      <c r="F46" s="166"/>
      <c r="G46" s="167"/>
      <c r="H46" s="167"/>
      <c r="I46" s="167"/>
      <c r="J46" s="167"/>
      <c r="K46" s="167"/>
      <c r="L46" s="167"/>
      <c r="M46" s="168" t="s">
        <v>199</v>
      </c>
      <c r="N46" s="168" t="s">
        <v>199</v>
      </c>
      <c r="O46" s="168"/>
      <c r="P46" s="168"/>
      <c r="Q46" s="168" t="s">
        <v>199</v>
      </c>
      <c r="R46" s="168" t="s">
        <v>199</v>
      </c>
      <c r="S46" s="168"/>
      <c r="T46" s="168"/>
      <c r="U46" s="169" t="s">
        <v>199</v>
      </c>
      <c r="V46" s="169" t="s">
        <v>199</v>
      </c>
      <c r="W46" s="169" t="s">
        <v>199</v>
      </c>
      <c r="X46" s="169" t="s">
        <v>199</v>
      </c>
      <c r="Y46" s="166"/>
      <c r="Z46" s="176" t="s">
        <v>99</v>
      </c>
      <c r="AA46" s="170"/>
      <c r="AB46" s="170">
        <v>46250</v>
      </c>
      <c r="AC46" s="41"/>
      <c r="AD46" s="159"/>
    </row>
    <row r="47" spans="1:30" s="25" customFormat="1" ht="16.5" customHeight="1" x14ac:dyDescent="0.25">
      <c r="A47" s="380"/>
      <c r="B47" s="164" t="s">
        <v>278</v>
      </c>
      <c r="C47" s="165" t="s">
        <v>279</v>
      </c>
      <c r="D47" s="166" t="s">
        <v>40</v>
      </c>
      <c r="E47" s="166"/>
      <c r="F47" s="166"/>
      <c r="G47" s="167"/>
      <c r="H47" s="167"/>
      <c r="I47" s="167"/>
      <c r="J47" s="167"/>
      <c r="K47" s="167"/>
      <c r="L47" s="167"/>
      <c r="M47" s="168" t="s">
        <v>195</v>
      </c>
      <c r="N47" s="168" t="s">
        <v>195</v>
      </c>
      <c r="O47" s="168"/>
      <c r="P47" s="168"/>
      <c r="Q47" s="168" t="s">
        <v>195</v>
      </c>
      <c r="R47" s="168" t="s">
        <v>195</v>
      </c>
      <c r="S47" s="168"/>
      <c r="T47" s="168"/>
      <c r="U47" s="169" t="s">
        <v>195</v>
      </c>
      <c r="V47" s="169" t="s">
        <v>195</v>
      </c>
      <c r="W47" s="169" t="s">
        <v>195</v>
      </c>
      <c r="X47" s="169" t="s">
        <v>195</v>
      </c>
      <c r="Y47" s="166"/>
      <c r="Z47" s="176" t="s">
        <v>103</v>
      </c>
      <c r="AA47" s="170"/>
      <c r="AB47" s="170">
        <v>46250</v>
      </c>
      <c r="AC47" s="41"/>
      <c r="AD47" s="159"/>
    </row>
    <row r="48" spans="1:30" s="25" customFormat="1" ht="23.25" customHeight="1" x14ac:dyDescent="0.25">
      <c r="A48" s="379"/>
      <c r="B48" s="164" t="s">
        <v>278</v>
      </c>
      <c r="C48" s="165" t="s">
        <v>279</v>
      </c>
      <c r="D48" s="166" t="s">
        <v>40</v>
      </c>
      <c r="E48" s="166"/>
      <c r="F48" s="166"/>
      <c r="G48" s="167"/>
      <c r="H48" s="167"/>
      <c r="I48" s="167"/>
      <c r="J48" s="167"/>
      <c r="K48" s="167"/>
      <c r="L48" s="167"/>
      <c r="M48" s="168" t="s">
        <v>246</v>
      </c>
      <c r="N48" s="168" t="s">
        <v>246</v>
      </c>
      <c r="O48" s="168"/>
      <c r="P48" s="168"/>
      <c r="Q48" s="168" t="s">
        <v>246</v>
      </c>
      <c r="R48" s="168" t="s">
        <v>246</v>
      </c>
      <c r="S48" s="168"/>
      <c r="T48" s="168"/>
      <c r="U48" s="169" t="s">
        <v>246</v>
      </c>
      <c r="V48" s="169" t="s">
        <v>246</v>
      </c>
      <c r="W48" s="169" t="s">
        <v>246</v>
      </c>
      <c r="X48" s="169" t="s">
        <v>246</v>
      </c>
      <c r="Y48" s="166"/>
      <c r="Z48" s="176" t="s">
        <v>107</v>
      </c>
      <c r="AA48" s="170"/>
      <c r="AB48" s="170">
        <v>46250</v>
      </c>
      <c r="AC48" s="171"/>
      <c r="AD48" s="159"/>
    </row>
    <row r="49" spans="1:30" s="25" customFormat="1" ht="45.75" customHeight="1" x14ac:dyDescent="0.25">
      <c r="A49" s="381" t="s">
        <v>280</v>
      </c>
      <c r="B49" s="164" t="s">
        <v>281</v>
      </c>
      <c r="C49" s="177" t="s">
        <v>282</v>
      </c>
      <c r="D49" s="166" t="s">
        <v>40</v>
      </c>
      <c r="E49" s="166"/>
      <c r="F49" s="166"/>
      <c r="G49" s="167"/>
      <c r="H49" s="167"/>
      <c r="I49" s="167"/>
      <c r="J49" s="167"/>
      <c r="K49" s="167"/>
      <c r="L49" s="167"/>
      <c r="M49" s="168" t="s">
        <v>209</v>
      </c>
      <c r="N49" s="168" t="s">
        <v>198</v>
      </c>
      <c r="O49" s="168"/>
      <c r="P49" s="168"/>
      <c r="Q49" s="168" t="s">
        <v>198</v>
      </c>
      <c r="R49" s="168" t="s">
        <v>198</v>
      </c>
      <c r="S49" s="168"/>
      <c r="T49" s="168"/>
      <c r="U49" s="169" t="s">
        <v>209</v>
      </c>
      <c r="V49" s="169" t="s">
        <v>209</v>
      </c>
      <c r="W49" s="169" t="s">
        <v>209</v>
      </c>
      <c r="X49" s="169" t="s">
        <v>209</v>
      </c>
      <c r="Y49" s="166"/>
      <c r="Z49" s="176" t="s">
        <v>95</v>
      </c>
      <c r="AA49" s="170"/>
      <c r="AB49" s="170">
        <f>72500/4</f>
        <v>18125</v>
      </c>
      <c r="AC49" s="41"/>
      <c r="AD49" s="159"/>
    </row>
    <row r="50" spans="1:30" s="25" customFormat="1" ht="49.5" customHeight="1" x14ac:dyDescent="0.25">
      <c r="A50" s="381"/>
      <c r="B50" s="164" t="s">
        <v>281</v>
      </c>
      <c r="C50" s="177" t="s">
        <v>282</v>
      </c>
      <c r="D50" s="166" t="s">
        <v>40</v>
      </c>
      <c r="E50" s="166"/>
      <c r="F50" s="166"/>
      <c r="G50" s="167"/>
      <c r="H50" s="167"/>
      <c r="I50" s="167"/>
      <c r="J50" s="167"/>
      <c r="K50" s="167"/>
      <c r="L50" s="167"/>
      <c r="M50" s="168" t="s">
        <v>199</v>
      </c>
      <c r="N50" s="168" t="s">
        <v>199</v>
      </c>
      <c r="O50" s="168"/>
      <c r="P50" s="168"/>
      <c r="Q50" s="168" t="s">
        <v>199</v>
      </c>
      <c r="R50" s="168" t="s">
        <v>199</v>
      </c>
      <c r="S50" s="168"/>
      <c r="T50" s="168"/>
      <c r="U50" s="169" t="s">
        <v>199</v>
      </c>
      <c r="V50" s="169" t="s">
        <v>199</v>
      </c>
      <c r="W50" s="169" t="s">
        <v>199</v>
      </c>
      <c r="X50" s="169" t="s">
        <v>199</v>
      </c>
      <c r="Y50" s="166"/>
      <c r="Z50" s="176" t="s">
        <v>99</v>
      </c>
      <c r="AA50" s="170"/>
      <c r="AB50" s="170">
        <v>18125</v>
      </c>
      <c r="AC50" s="41"/>
      <c r="AD50" s="159"/>
    </row>
    <row r="51" spans="1:30" s="25" customFormat="1" ht="50.25" customHeight="1" x14ac:dyDescent="0.25">
      <c r="A51" s="381"/>
      <c r="B51" s="164" t="s">
        <v>281</v>
      </c>
      <c r="C51" s="177" t="s">
        <v>282</v>
      </c>
      <c r="D51" s="166" t="s">
        <v>40</v>
      </c>
      <c r="E51" s="166"/>
      <c r="F51" s="166"/>
      <c r="G51" s="167"/>
      <c r="H51" s="167"/>
      <c r="I51" s="167"/>
      <c r="J51" s="167"/>
      <c r="K51" s="167"/>
      <c r="L51" s="167"/>
      <c r="M51" s="168" t="s">
        <v>195</v>
      </c>
      <c r="N51" s="168" t="s">
        <v>195</v>
      </c>
      <c r="O51" s="168"/>
      <c r="P51" s="168"/>
      <c r="Q51" s="168" t="s">
        <v>195</v>
      </c>
      <c r="R51" s="168" t="s">
        <v>195</v>
      </c>
      <c r="S51" s="168"/>
      <c r="T51" s="168"/>
      <c r="U51" s="169" t="s">
        <v>195</v>
      </c>
      <c r="V51" s="169" t="s">
        <v>195</v>
      </c>
      <c r="W51" s="169" t="s">
        <v>195</v>
      </c>
      <c r="X51" s="169" t="s">
        <v>195</v>
      </c>
      <c r="Y51" s="166"/>
      <c r="Z51" s="176" t="s">
        <v>103</v>
      </c>
      <c r="AA51" s="170"/>
      <c r="AB51" s="170">
        <v>18125</v>
      </c>
      <c r="AC51" s="41"/>
      <c r="AD51" s="159"/>
    </row>
    <row r="52" spans="1:30" s="25" customFormat="1" ht="39.75" customHeight="1" x14ac:dyDescent="0.25">
      <c r="A52" s="381"/>
      <c r="B52" s="164" t="s">
        <v>281</v>
      </c>
      <c r="C52" s="177" t="s">
        <v>282</v>
      </c>
      <c r="D52" s="166" t="s">
        <v>40</v>
      </c>
      <c r="E52" s="166"/>
      <c r="F52" s="166"/>
      <c r="G52" s="167"/>
      <c r="H52" s="167"/>
      <c r="I52" s="167"/>
      <c r="J52" s="167"/>
      <c r="K52" s="167"/>
      <c r="L52" s="167"/>
      <c r="M52" s="168" t="s">
        <v>246</v>
      </c>
      <c r="N52" s="168" t="s">
        <v>246</v>
      </c>
      <c r="O52" s="168"/>
      <c r="P52" s="168"/>
      <c r="Q52" s="168" t="s">
        <v>246</v>
      </c>
      <c r="R52" s="168" t="s">
        <v>246</v>
      </c>
      <c r="S52" s="168"/>
      <c r="T52" s="168"/>
      <c r="U52" s="169" t="s">
        <v>246</v>
      </c>
      <c r="V52" s="169" t="s">
        <v>246</v>
      </c>
      <c r="W52" s="169" t="s">
        <v>246</v>
      </c>
      <c r="X52" s="169" t="s">
        <v>246</v>
      </c>
      <c r="Y52" s="166"/>
      <c r="Z52" s="176" t="s">
        <v>107</v>
      </c>
      <c r="AA52" s="170"/>
      <c r="AB52" s="170">
        <v>18125</v>
      </c>
      <c r="AC52" s="171"/>
      <c r="AD52" s="159"/>
    </row>
    <row r="53" spans="1:30" s="25" customFormat="1" x14ac:dyDescent="0.25">
      <c r="B53" s="382" t="s">
        <v>60</v>
      </c>
      <c r="C53" s="178"/>
      <c r="D53" s="383" t="s">
        <v>177</v>
      </c>
      <c r="E53" s="383"/>
      <c r="F53" s="383"/>
      <c r="G53" s="383"/>
      <c r="H53" s="383"/>
      <c r="I53" s="383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  <c r="W53" s="383"/>
      <c r="X53" s="383"/>
      <c r="Y53" s="383"/>
      <c r="Z53" s="383"/>
      <c r="AA53" s="179"/>
      <c r="AB53" s="179"/>
      <c r="AC53" s="180"/>
      <c r="AD53" s="159"/>
    </row>
    <row r="54" spans="1:30" s="25" customFormat="1" ht="10.5" customHeight="1" x14ac:dyDescent="0.25">
      <c r="B54" s="382"/>
      <c r="C54" s="178"/>
      <c r="D54" s="384" t="s">
        <v>37</v>
      </c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181"/>
      <c r="AB54" s="181">
        <f>SUM(AB12:AB53)</f>
        <v>3133008</v>
      </c>
      <c r="AC54" s="180"/>
      <c r="AD54" s="159"/>
    </row>
    <row r="55" spans="1:30" ht="12" customHeight="1" x14ac:dyDescent="0.25">
      <c r="B55" s="182"/>
      <c r="C55" s="183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</row>
    <row r="56" spans="1:30" ht="22.5" customHeight="1" x14ac:dyDescent="0.25">
      <c r="B56" s="184" t="s">
        <v>61</v>
      </c>
      <c r="C56" s="185"/>
      <c r="D56" s="186" t="s">
        <v>64</v>
      </c>
      <c r="E56" s="187"/>
      <c r="F56" s="188"/>
      <c r="G56" s="182"/>
      <c r="H56" s="182"/>
      <c r="I56" s="207"/>
      <c r="J56" s="186"/>
      <c r="K56" s="186" t="s">
        <v>64</v>
      </c>
      <c r="L56" s="190"/>
      <c r="M56" s="182"/>
      <c r="N56" s="191"/>
      <c r="O56" s="192"/>
      <c r="P56" s="193"/>
      <c r="Q56" s="182"/>
      <c r="R56" s="182"/>
      <c r="S56" s="184"/>
      <c r="T56" s="189"/>
      <c r="U56" s="189"/>
      <c r="V56" s="186"/>
      <c r="W56" s="186"/>
      <c r="X56" s="190"/>
      <c r="Y56" s="182"/>
      <c r="Z56" s="194"/>
      <c r="AA56" s="195"/>
      <c r="AB56" s="196"/>
    </row>
    <row r="57" spans="1:30" ht="24" customHeight="1" x14ac:dyDescent="0.25">
      <c r="B57" s="197" t="s">
        <v>68</v>
      </c>
      <c r="C57" s="198"/>
      <c r="D57" s="199" t="s">
        <v>64</v>
      </c>
      <c r="E57" s="187"/>
      <c r="F57" s="188"/>
      <c r="G57" s="182"/>
      <c r="H57" s="182"/>
      <c r="I57" s="208"/>
      <c r="J57" s="199"/>
      <c r="K57" s="199" t="s">
        <v>64</v>
      </c>
      <c r="L57" s="190"/>
      <c r="M57" s="182"/>
      <c r="N57" s="201"/>
      <c r="O57" s="202"/>
      <c r="P57" s="203"/>
      <c r="Q57" s="182"/>
      <c r="R57" s="182"/>
      <c r="S57" s="197"/>
      <c r="T57" s="200"/>
      <c r="U57" s="200"/>
      <c r="V57" s="199"/>
      <c r="W57" s="199"/>
      <c r="X57" s="190"/>
      <c r="Y57" s="182"/>
      <c r="Z57" s="201"/>
      <c r="AA57" s="204"/>
      <c r="AB57" s="205"/>
    </row>
    <row r="58" spans="1:30" x14ac:dyDescent="0.25">
      <c r="B58" s="182"/>
      <c r="C58" s="183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</row>
    <row r="59" spans="1:30" x14ac:dyDescent="0.25">
      <c r="B59" s="182"/>
      <c r="C59" s="183"/>
      <c r="D59" s="392" t="s">
        <v>178</v>
      </c>
      <c r="E59" s="393"/>
      <c r="F59" s="393"/>
      <c r="G59" s="393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  <c r="T59" s="393"/>
      <c r="U59" s="393"/>
      <c r="V59" s="393"/>
      <c r="W59" s="394"/>
      <c r="X59" s="182"/>
      <c r="Y59" s="182"/>
      <c r="Z59" s="182"/>
      <c r="AA59" s="182"/>
      <c r="AB59" s="182"/>
    </row>
    <row r="60" spans="1:30" x14ac:dyDescent="0.25">
      <c r="B60" s="182"/>
      <c r="C60" s="183"/>
      <c r="D60" s="395"/>
      <c r="E60" s="396"/>
      <c r="F60" s="396"/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96"/>
      <c r="R60" s="396"/>
      <c r="S60" s="396"/>
      <c r="T60" s="396"/>
      <c r="U60" s="396"/>
      <c r="V60" s="396"/>
      <c r="W60" s="397"/>
      <c r="X60" s="182"/>
      <c r="Y60" s="182"/>
      <c r="Z60" s="182"/>
      <c r="AA60" s="182"/>
      <c r="AB60" s="182"/>
    </row>
    <row r="61" spans="1:30" x14ac:dyDescent="0.25">
      <c r="B61" s="182"/>
      <c r="C61" s="183"/>
      <c r="D61" s="371"/>
      <c r="E61" s="372"/>
      <c r="F61" s="372"/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2"/>
      <c r="T61" s="372"/>
      <c r="U61" s="372"/>
      <c r="V61" s="372"/>
      <c r="W61" s="373"/>
      <c r="X61" s="182"/>
      <c r="Y61" s="182"/>
      <c r="Z61" s="182"/>
      <c r="AA61" s="182"/>
      <c r="AB61" s="182"/>
    </row>
    <row r="62" spans="1:30" x14ac:dyDescent="0.25">
      <c r="B62" s="182"/>
      <c r="C62" s="183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</row>
    <row r="63" spans="1:30" x14ac:dyDescent="0.25">
      <c r="B63" s="206"/>
      <c r="C63" s="183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</row>
    <row r="64" spans="1:30" x14ac:dyDescent="0.25">
      <c r="B64" s="182"/>
      <c r="C64" s="183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</row>
    <row r="65" spans="2:30" ht="15" x14ac:dyDescent="0.25">
      <c r="B65" s="182"/>
      <c r="C65" s="183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29"/>
      <c r="AD65" s="29"/>
    </row>
  </sheetData>
  <mergeCells count="70">
    <mergeCell ref="D59:W59"/>
    <mergeCell ref="D60:W60"/>
    <mergeCell ref="C10:C11"/>
    <mergeCell ref="D10:D11"/>
    <mergeCell ref="F10:F11"/>
    <mergeCell ref="A35:A38"/>
    <mergeCell ref="B10:B11"/>
    <mergeCell ref="A1:AB1"/>
    <mergeCell ref="A3:AB3"/>
    <mergeCell ref="A2:AB2"/>
    <mergeCell ref="A12:A15"/>
    <mergeCell ref="A16:A19"/>
    <mergeCell ref="W8:W9"/>
    <mergeCell ref="X8:X9"/>
    <mergeCell ref="Y8:Y9"/>
    <mergeCell ref="Z8:Z9"/>
    <mergeCell ref="AA8:AA9"/>
    <mergeCell ref="AB8:AB9"/>
    <mergeCell ref="S8:S9"/>
    <mergeCell ref="T8:T9"/>
    <mergeCell ref="A5:A7"/>
    <mergeCell ref="D61:W61"/>
    <mergeCell ref="A4:AB4"/>
    <mergeCell ref="A39:A42"/>
    <mergeCell ref="A43:A44"/>
    <mergeCell ref="A45:A48"/>
    <mergeCell ref="A49:A52"/>
    <mergeCell ref="B53:B54"/>
    <mergeCell ref="D53:Z53"/>
    <mergeCell ref="D54:Z54"/>
    <mergeCell ref="A20:A21"/>
    <mergeCell ref="A22:A23"/>
    <mergeCell ref="A25:A26"/>
    <mergeCell ref="A27:A30"/>
    <mergeCell ref="G8:G9"/>
    <mergeCell ref="H8:H9"/>
    <mergeCell ref="A31:A34"/>
    <mergeCell ref="B5:F7"/>
    <mergeCell ref="G5:AB5"/>
    <mergeCell ref="V8:V9"/>
    <mergeCell ref="K8:K9"/>
    <mergeCell ref="L8:L9"/>
    <mergeCell ref="M8:M9"/>
    <mergeCell ref="N8:N9"/>
    <mergeCell ref="O8:O9"/>
    <mergeCell ref="P8:P9"/>
    <mergeCell ref="Q8:Q9"/>
    <mergeCell ref="R8:R9"/>
    <mergeCell ref="Q6:T6"/>
    <mergeCell ref="U6:X6"/>
    <mergeCell ref="Y6:AB7"/>
    <mergeCell ref="G7:H7"/>
    <mergeCell ref="I7:J7"/>
    <mergeCell ref="A8:A11"/>
    <mergeCell ref="B8:B9"/>
    <mergeCell ref="U8:U9"/>
    <mergeCell ref="C8:C9"/>
    <mergeCell ref="D8:D9"/>
    <mergeCell ref="F8:F9"/>
    <mergeCell ref="I8:I9"/>
    <mergeCell ref="J8:J9"/>
    <mergeCell ref="G6:H6"/>
    <mergeCell ref="I6:L6"/>
    <mergeCell ref="M6:P6"/>
    <mergeCell ref="U7:X7"/>
    <mergeCell ref="K7:L7"/>
    <mergeCell ref="M7:N7"/>
    <mergeCell ref="O7:P7"/>
    <mergeCell ref="Q7:R7"/>
    <mergeCell ref="S7:T7"/>
  </mergeCells>
  <printOptions horizontalCentered="1"/>
  <pageMargins left="0.11811023622047245" right="0.11811023622047245" top="0.35433070866141736" bottom="0.35433070866141736" header="0.31496062992125984" footer="0.31496062992125984"/>
  <pageSetup paperSize="5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topLeftCell="A29" workbookViewId="0">
      <selection activeCell="D36" sqref="D36:X36"/>
    </sheetView>
  </sheetViews>
  <sheetFormatPr baseColWidth="10" defaultRowHeight="15" x14ac:dyDescent="0.25"/>
  <cols>
    <col min="1" max="1" width="12.28515625" customWidth="1"/>
    <col min="2" max="2" width="20.140625" customWidth="1"/>
    <col min="3" max="3" width="20.7109375" customWidth="1"/>
    <col min="4" max="4" width="11.42578125" customWidth="1"/>
    <col min="5" max="6" width="7.7109375" customWidth="1"/>
    <col min="7" max="8" width="8.140625" customWidth="1"/>
    <col min="9" max="10" width="7.7109375" customWidth="1"/>
    <col min="11" max="11" width="8" customWidth="1"/>
    <col min="12" max="12" width="7.85546875" customWidth="1"/>
    <col min="13" max="18" width="7.28515625" customWidth="1"/>
    <col min="19" max="19" width="7.42578125" customWidth="1"/>
    <col min="20" max="20" width="8" customWidth="1"/>
    <col min="21" max="21" width="7.7109375" customWidth="1"/>
    <col min="22" max="22" width="7" customWidth="1"/>
    <col min="23" max="23" width="7.7109375" customWidth="1"/>
    <col min="24" max="24" width="11.28515625" customWidth="1"/>
    <col min="25" max="25" width="12.140625" customWidth="1"/>
    <col min="26" max="26" width="13.140625" customWidth="1"/>
    <col min="27" max="27" width="12.140625" customWidth="1"/>
  </cols>
  <sheetData>
    <row r="1" spans="1:28" ht="14.45" customHeight="1" x14ac:dyDescent="0.25">
      <c r="B1" s="329" t="s">
        <v>0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</row>
    <row r="2" spans="1:28" x14ac:dyDescent="0.25">
      <c r="B2" s="329" t="s">
        <v>76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</row>
    <row r="3" spans="1:28" x14ac:dyDescent="0.25">
      <c r="B3" s="329" t="s">
        <v>78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</row>
    <row r="4" spans="1:28" x14ac:dyDescent="0.25">
      <c r="B4" s="62"/>
      <c r="C4" s="63"/>
      <c r="D4" s="62"/>
      <c r="E4" s="64"/>
      <c r="F4" s="65"/>
      <c r="G4" s="64"/>
      <c r="H4" s="64"/>
      <c r="I4" s="64"/>
      <c r="J4" s="399" t="s">
        <v>283</v>
      </c>
      <c r="K4" s="399"/>
      <c r="L4" s="399"/>
      <c r="M4" s="399"/>
      <c r="N4" s="399"/>
      <c r="O4" s="399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8" ht="15" customHeight="1" x14ac:dyDescent="0.25">
      <c r="A5" s="350" t="s">
        <v>82</v>
      </c>
      <c r="B5" s="351"/>
      <c r="C5" s="351"/>
      <c r="D5" s="351"/>
      <c r="E5" s="349" t="s">
        <v>83</v>
      </c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</row>
    <row r="6" spans="1:28" ht="15" customHeight="1" x14ac:dyDescent="0.25">
      <c r="A6" s="400"/>
      <c r="B6" s="348"/>
      <c r="C6" s="348"/>
      <c r="D6" s="348"/>
      <c r="E6" s="349" t="s">
        <v>6</v>
      </c>
      <c r="F6" s="349"/>
      <c r="G6" s="349" t="s">
        <v>7</v>
      </c>
      <c r="H6" s="349"/>
      <c r="I6" s="349"/>
      <c r="J6" s="349"/>
      <c r="K6" s="349" t="s">
        <v>8</v>
      </c>
      <c r="L6" s="349"/>
      <c r="M6" s="349"/>
      <c r="N6" s="349"/>
      <c r="O6" s="349" t="s">
        <v>9</v>
      </c>
      <c r="P6" s="349"/>
      <c r="Q6" s="349"/>
      <c r="R6" s="349"/>
      <c r="S6" s="349" t="s">
        <v>10</v>
      </c>
      <c r="T6" s="349"/>
      <c r="U6" s="349"/>
      <c r="V6" s="349"/>
      <c r="W6" s="401" t="s">
        <v>11</v>
      </c>
      <c r="X6" s="401"/>
      <c r="Y6" s="401"/>
      <c r="Z6" s="401"/>
    </row>
    <row r="7" spans="1:28" ht="24.75" customHeight="1" x14ac:dyDescent="0.25">
      <c r="A7" s="353"/>
      <c r="B7" s="354"/>
      <c r="C7" s="354"/>
      <c r="D7" s="354"/>
      <c r="E7" s="356" t="s">
        <v>12</v>
      </c>
      <c r="F7" s="356"/>
      <c r="G7" s="356" t="s">
        <v>14</v>
      </c>
      <c r="H7" s="356"/>
      <c r="I7" s="356" t="s">
        <v>84</v>
      </c>
      <c r="J7" s="356"/>
      <c r="K7" s="356" t="s">
        <v>85</v>
      </c>
      <c r="L7" s="356"/>
      <c r="M7" s="356" t="s">
        <v>17</v>
      </c>
      <c r="N7" s="356"/>
      <c r="O7" s="356" t="s">
        <v>86</v>
      </c>
      <c r="P7" s="356"/>
      <c r="Q7" s="356" t="s">
        <v>19</v>
      </c>
      <c r="R7" s="356"/>
      <c r="S7" s="356" t="s">
        <v>87</v>
      </c>
      <c r="T7" s="356"/>
      <c r="U7" s="356"/>
      <c r="V7" s="356"/>
      <c r="W7" s="401"/>
      <c r="X7" s="401"/>
      <c r="Y7" s="401"/>
      <c r="Z7" s="401"/>
    </row>
    <row r="8" spans="1:28" ht="14.45" customHeight="1" x14ac:dyDescent="0.25">
      <c r="A8" s="402" t="s">
        <v>284</v>
      </c>
      <c r="B8" s="333" t="s">
        <v>22</v>
      </c>
      <c r="C8" s="333"/>
      <c r="D8" s="333" t="s">
        <v>23</v>
      </c>
      <c r="E8" s="333" t="s">
        <v>26</v>
      </c>
      <c r="F8" s="333" t="s">
        <v>27</v>
      </c>
      <c r="G8" s="333" t="s">
        <v>26</v>
      </c>
      <c r="H8" s="333" t="s">
        <v>27</v>
      </c>
      <c r="I8" s="333" t="s">
        <v>26</v>
      </c>
      <c r="J8" s="333" t="s">
        <v>27</v>
      </c>
      <c r="K8" s="333" t="s">
        <v>26</v>
      </c>
      <c r="L8" s="333" t="s">
        <v>27</v>
      </c>
      <c r="M8" s="333" t="s">
        <v>26</v>
      </c>
      <c r="N8" s="333" t="s">
        <v>27</v>
      </c>
      <c r="O8" s="333" t="s">
        <v>26</v>
      </c>
      <c r="P8" s="333" t="s">
        <v>27</v>
      </c>
      <c r="Q8" s="333" t="s">
        <v>26</v>
      </c>
      <c r="R8" s="333" t="s">
        <v>27</v>
      </c>
      <c r="S8" s="333" t="s">
        <v>26</v>
      </c>
      <c r="T8" s="333" t="s">
        <v>27</v>
      </c>
      <c r="U8" s="333" t="s">
        <v>26</v>
      </c>
      <c r="V8" s="333" t="s">
        <v>27</v>
      </c>
      <c r="W8" s="333" t="s">
        <v>28</v>
      </c>
      <c r="X8" s="333" t="s">
        <v>29</v>
      </c>
      <c r="Y8" s="333" t="s">
        <v>30</v>
      </c>
      <c r="Z8" s="333" t="s">
        <v>88</v>
      </c>
    </row>
    <row r="9" spans="1:28" ht="18.75" customHeight="1" x14ac:dyDescent="0.25">
      <c r="A9" s="403"/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</row>
    <row r="10" spans="1:28" ht="14.45" customHeight="1" x14ac:dyDescent="0.25">
      <c r="A10" s="403"/>
      <c r="B10" s="334" t="s">
        <v>89</v>
      </c>
      <c r="C10" s="334"/>
      <c r="D10" s="334" t="s">
        <v>33</v>
      </c>
      <c r="E10" s="69" t="s">
        <v>36</v>
      </c>
      <c r="F10" s="69" t="s">
        <v>36</v>
      </c>
      <c r="G10" s="69" t="s">
        <v>36</v>
      </c>
      <c r="H10" s="69" t="s">
        <v>36</v>
      </c>
      <c r="I10" s="69" t="s">
        <v>36</v>
      </c>
      <c r="J10" s="69" t="s">
        <v>36</v>
      </c>
      <c r="K10" s="69" t="s">
        <v>36</v>
      </c>
      <c r="L10" s="69" t="s">
        <v>36</v>
      </c>
      <c r="M10" s="69" t="s">
        <v>36</v>
      </c>
      <c r="N10" s="69" t="s">
        <v>36</v>
      </c>
      <c r="O10" s="69" t="s">
        <v>36</v>
      </c>
      <c r="P10" s="69" t="s">
        <v>36</v>
      </c>
      <c r="Q10" s="69" t="s">
        <v>36</v>
      </c>
      <c r="R10" s="69" t="s">
        <v>36</v>
      </c>
      <c r="S10" s="69" t="s">
        <v>36</v>
      </c>
      <c r="T10" s="69" t="s">
        <v>36</v>
      </c>
      <c r="U10" s="69" t="s">
        <v>36</v>
      </c>
      <c r="V10" s="69" t="s">
        <v>36</v>
      </c>
      <c r="W10" s="69" t="s">
        <v>36</v>
      </c>
      <c r="X10" s="69" t="s">
        <v>36</v>
      </c>
      <c r="Y10" s="69" t="s">
        <v>36</v>
      </c>
      <c r="Z10" s="69" t="s">
        <v>36</v>
      </c>
    </row>
    <row r="11" spans="1:28" ht="24.75" customHeight="1" x14ac:dyDescent="0.25">
      <c r="A11" s="404"/>
      <c r="B11" s="334"/>
      <c r="C11" s="334"/>
      <c r="D11" s="334"/>
      <c r="E11" s="72" t="s">
        <v>37</v>
      </c>
      <c r="F11" s="72" t="s">
        <v>37</v>
      </c>
      <c r="G11" s="72" t="s">
        <v>37</v>
      </c>
      <c r="H11" s="72" t="s">
        <v>37</v>
      </c>
      <c r="I11" s="72" t="s">
        <v>37</v>
      </c>
      <c r="J11" s="72" t="s">
        <v>37</v>
      </c>
      <c r="K11" s="72" t="s">
        <v>37</v>
      </c>
      <c r="L11" s="72" t="s">
        <v>37</v>
      </c>
      <c r="M11" s="72" t="s">
        <v>37</v>
      </c>
      <c r="N11" s="72" t="s">
        <v>37</v>
      </c>
      <c r="O11" s="72" t="s">
        <v>37</v>
      </c>
      <c r="P11" s="72" t="s">
        <v>37</v>
      </c>
      <c r="Q11" s="72" t="s">
        <v>37</v>
      </c>
      <c r="R11" s="72" t="s">
        <v>37</v>
      </c>
      <c r="S11" s="72" t="s">
        <v>37</v>
      </c>
      <c r="T11" s="72" t="s">
        <v>37</v>
      </c>
      <c r="U11" s="72" t="s">
        <v>37</v>
      </c>
      <c r="V11" s="72" t="s">
        <v>37</v>
      </c>
      <c r="W11" s="72" t="s">
        <v>37</v>
      </c>
      <c r="X11" s="72" t="s">
        <v>37</v>
      </c>
      <c r="Y11" s="72" t="s">
        <v>37</v>
      </c>
      <c r="Z11" s="72" t="s">
        <v>37</v>
      </c>
    </row>
    <row r="12" spans="1:28" ht="24.75" customHeight="1" x14ac:dyDescent="0.25">
      <c r="A12" s="9">
        <v>23100</v>
      </c>
      <c r="B12" s="84" t="s">
        <v>245</v>
      </c>
      <c r="C12" s="209" t="s">
        <v>285</v>
      </c>
      <c r="D12" s="74" t="s">
        <v>40</v>
      </c>
      <c r="E12" s="75"/>
      <c r="F12" s="75"/>
      <c r="G12" s="210" t="s">
        <v>206</v>
      </c>
      <c r="H12" s="210" t="s">
        <v>286</v>
      </c>
      <c r="I12" s="85"/>
      <c r="J12" s="85"/>
      <c r="K12" s="210" t="s">
        <v>195</v>
      </c>
      <c r="L12" s="210" t="s">
        <v>195</v>
      </c>
      <c r="M12" s="85"/>
      <c r="N12" s="85"/>
      <c r="O12" s="85"/>
      <c r="P12" s="85"/>
      <c r="Q12" s="85"/>
      <c r="R12" s="85"/>
      <c r="S12" s="85" t="s">
        <v>204</v>
      </c>
      <c r="T12" s="85" t="s">
        <v>204</v>
      </c>
      <c r="U12" s="75"/>
      <c r="V12" s="75"/>
      <c r="W12" s="74"/>
      <c r="X12" s="74" t="s">
        <v>99</v>
      </c>
      <c r="Y12" s="76"/>
      <c r="Z12" s="211">
        <v>50000</v>
      </c>
    </row>
    <row r="13" spans="1:28" ht="34.5" customHeight="1" x14ac:dyDescent="0.25">
      <c r="A13" s="405" t="s">
        <v>247</v>
      </c>
      <c r="B13" s="84" t="s">
        <v>287</v>
      </c>
      <c r="C13" s="209" t="s">
        <v>288</v>
      </c>
      <c r="D13" s="74" t="s">
        <v>43</v>
      </c>
      <c r="E13" s="75"/>
      <c r="F13" s="75"/>
      <c r="G13" s="210" t="s">
        <v>198</v>
      </c>
      <c r="H13" s="210" t="s">
        <v>198</v>
      </c>
      <c r="I13" s="85"/>
      <c r="J13" s="85"/>
      <c r="K13" s="210" t="s">
        <v>198</v>
      </c>
      <c r="L13" s="210" t="s">
        <v>198</v>
      </c>
      <c r="M13" s="85"/>
      <c r="N13" s="85"/>
      <c r="O13" s="85"/>
      <c r="P13" s="85"/>
      <c r="Q13" s="85"/>
      <c r="R13" s="85"/>
      <c r="S13" s="85" t="s">
        <v>198</v>
      </c>
      <c r="T13" s="85" t="s">
        <v>198</v>
      </c>
      <c r="U13" s="75"/>
      <c r="V13" s="75"/>
      <c r="W13" s="74"/>
      <c r="X13" s="74" t="s">
        <v>253</v>
      </c>
      <c r="Y13" s="76"/>
      <c r="Z13" s="76">
        <f>422000/4</f>
        <v>105500</v>
      </c>
    </row>
    <row r="14" spans="1:28" ht="34.5" customHeight="1" x14ac:dyDescent="0.25">
      <c r="A14" s="406"/>
      <c r="B14" s="84" t="s">
        <v>287</v>
      </c>
      <c r="C14" s="209" t="s">
        <v>288</v>
      </c>
      <c r="D14" s="74" t="s">
        <v>43</v>
      </c>
      <c r="E14" s="75"/>
      <c r="F14" s="75"/>
      <c r="G14" s="210" t="s">
        <v>199</v>
      </c>
      <c r="H14" s="210" t="s">
        <v>199</v>
      </c>
      <c r="I14" s="85"/>
      <c r="J14" s="85"/>
      <c r="K14" s="210" t="s">
        <v>199</v>
      </c>
      <c r="L14" s="210" t="s">
        <v>199</v>
      </c>
      <c r="M14" s="85"/>
      <c r="N14" s="85"/>
      <c r="O14" s="85"/>
      <c r="P14" s="85"/>
      <c r="Q14" s="85"/>
      <c r="R14" s="85"/>
      <c r="S14" s="85" t="s">
        <v>199</v>
      </c>
      <c r="T14" s="85" t="s">
        <v>199</v>
      </c>
      <c r="U14" s="75"/>
      <c r="V14" s="75"/>
      <c r="W14" s="74"/>
      <c r="X14" s="74" t="s">
        <v>99</v>
      </c>
      <c r="Y14" s="76"/>
      <c r="Z14" s="76">
        <v>105500</v>
      </c>
    </row>
    <row r="15" spans="1:28" ht="34.5" customHeight="1" x14ac:dyDescent="0.25">
      <c r="A15" s="406"/>
      <c r="B15" s="84" t="s">
        <v>287</v>
      </c>
      <c r="C15" s="209" t="s">
        <v>288</v>
      </c>
      <c r="D15" s="74" t="s">
        <v>43</v>
      </c>
      <c r="E15" s="75"/>
      <c r="F15" s="75"/>
      <c r="G15" s="210" t="s">
        <v>289</v>
      </c>
      <c r="H15" s="210" t="s">
        <v>289</v>
      </c>
      <c r="I15" s="85"/>
      <c r="J15" s="85"/>
      <c r="K15" s="210" t="s">
        <v>289</v>
      </c>
      <c r="L15" s="210" t="s">
        <v>289</v>
      </c>
      <c r="M15" s="85"/>
      <c r="N15" s="85"/>
      <c r="O15" s="85"/>
      <c r="P15" s="85"/>
      <c r="Q15" s="85"/>
      <c r="R15" s="85"/>
      <c r="S15" s="85" t="s">
        <v>289</v>
      </c>
      <c r="T15" s="85" t="s">
        <v>289</v>
      </c>
      <c r="U15" s="75"/>
      <c r="V15" s="75"/>
      <c r="W15" s="74"/>
      <c r="X15" s="74" t="s">
        <v>254</v>
      </c>
      <c r="Y15" s="76"/>
      <c r="Z15" s="76">
        <v>105500</v>
      </c>
    </row>
    <row r="16" spans="1:28" ht="34.5" customHeight="1" x14ac:dyDescent="0.25">
      <c r="A16" s="407"/>
      <c r="B16" s="84" t="s">
        <v>287</v>
      </c>
      <c r="C16" s="209" t="s">
        <v>288</v>
      </c>
      <c r="D16" s="74" t="s">
        <v>43</v>
      </c>
      <c r="E16" s="75"/>
      <c r="F16" s="75"/>
      <c r="G16" s="210" t="s">
        <v>246</v>
      </c>
      <c r="H16" s="210" t="s">
        <v>246</v>
      </c>
      <c r="I16" s="85"/>
      <c r="J16" s="85"/>
      <c r="K16" s="210" t="s">
        <v>246</v>
      </c>
      <c r="L16" s="210" t="s">
        <v>246</v>
      </c>
      <c r="M16" s="85"/>
      <c r="N16" s="85"/>
      <c r="O16" s="85"/>
      <c r="P16" s="85"/>
      <c r="Q16" s="85"/>
      <c r="R16" s="85"/>
      <c r="S16" s="85" t="s">
        <v>246</v>
      </c>
      <c r="T16" s="85" t="s">
        <v>246</v>
      </c>
      <c r="U16" s="75"/>
      <c r="V16" s="75"/>
      <c r="W16" s="74"/>
      <c r="X16" s="74" t="s">
        <v>107</v>
      </c>
      <c r="Y16" s="76"/>
      <c r="Z16" s="76">
        <v>105500</v>
      </c>
      <c r="AA16" s="77"/>
      <c r="AB16" s="88"/>
    </row>
    <row r="17" spans="1:27" ht="22.5" x14ac:dyDescent="0.25">
      <c r="A17" s="9">
        <v>23350</v>
      </c>
      <c r="B17" s="84" t="s">
        <v>290</v>
      </c>
      <c r="C17" s="209"/>
      <c r="D17" s="74" t="s">
        <v>40</v>
      </c>
      <c r="E17" s="75"/>
      <c r="F17" s="75"/>
      <c r="G17" s="210" t="s">
        <v>206</v>
      </c>
      <c r="H17" s="210" t="s">
        <v>206</v>
      </c>
      <c r="I17" s="85"/>
      <c r="J17" s="85"/>
      <c r="K17" s="210" t="s">
        <v>206</v>
      </c>
      <c r="L17" s="210" t="s">
        <v>206</v>
      </c>
      <c r="M17" s="85"/>
      <c r="N17" s="85"/>
      <c r="O17" s="85"/>
      <c r="P17" s="85"/>
      <c r="Q17" s="85"/>
      <c r="R17" s="85"/>
      <c r="S17" s="85" t="s">
        <v>206</v>
      </c>
      <c r="T17" s="85" t="s">
        <v>206</v>
      </c>
      <c r="U17" s="75"/>
      <c r="V17" s="75"/>
      <c r="W17" s="74"/>
      <c r="X17" s="74" t="s">
        <v>253</v>
      </c>
      <c r="Y17" s="76"/>
      <c r="Z17" s="76">
        <v>35000</v>
      </c>
    </row>
    <row r="18" spans="1:27" ht="22.5" x14ac:dyDescent="0.25">
      <c r="A18" s="9">
        <v>23360</v>
      </c>
      <c r="B18" s="84" t="s">
        <v>291</v>
      </c>
      <c r="C18" s="209" t="s">
        <v>292</v>
      </c>
      <c r="D18" s="74" t="s">
        <v>40</v>
      </c>
      <c r="E18" s="75"/>
      <c r="F18" s="75"/>
      <c r="G18" s="210" t="s">
        <v>206</v>
      </c>
      <c r="H18" s="210" t="s">
        <v>206</v>
      </c>
      <c r="I18" s="85"/>
      <c r="J18" s="85"/>
      <c r="K18" s="210" t="s">
        <v>206</v>
      </c>
      <c r="L18" s="210" t="s">
        <v>206</v>
      </c>
      <c r="M18" s="85"/>
      <c r="N18" s="85"/>
      <c r="O18" s="85"/>
      <c r="P18" s="85"/>
      <c r="Q18" s="85"/>
      <c r="R18" s="85"/>
      <c r="S18" s="85" t="s">
        <v>206</v>
      </c>
      <c r="T18" s="85" t="s">
        <v>206</v>
      </c>
      <c r="U18" s="75"/>
      <c r="V18" s="75"/>
      <c r="W18" s="74"/>
      <c r="X18" s="74" t="s">
        <v>253</v>
      </c>
      <c r="Y18" s="76"/>
      <c r="Z18" s="76">
        <v>20000</v>
      </c>
    </row>
    <row r="19" spans="1:27" ht="33.75" x14ac:dyDescent="0.25">
      <c r="A19" s="408" t="s">
        <v>293</v>
      </c>
      <c r="B19" s="84" t="s">
        <v>294</v>
      </c>
      <c r="C19" s="209" t="s">
        <v>295</v>
      </c>
      <c r="D19" s="74" t="s">
        <v>40</v>
      </c>
      <c r="E19" s="75"/>
      <c r="F19" s="75"/>
      <c r="G19" s="210" t="s">
        <v>198</v>
      </c>
      <c r="H19" s="210" t="s">
        <v>198</v>
      </c>
      <c r="I19" s="85"/>
      <c r="J19" s="85"/>
      <c r="K19" s="210" t="s">
        <v>198</v>
      </c>
      <c r="L19" s="210" t="s">
        <v>198</v>
      </c>
      <c r="M19" s="85"/>
      <c r="N19" s="85"/>
      <c r="O19" s="85"/>
      <c r="P19" s="85"/>
      <c r="Q19" s="85"/>
      <c r="R19" s="85"/>
      <c r="S19" s="85" t="s">
        <v>198</v>
      </c>
      <c r="T19" s="85" t="s">
        <v>198</v>
      </c>
      <c r="U19" s="75"/>
      <c r="V19" s="75"/>
      <c r="W19" s="74"/>
      <c r="X19" s="74" t="s">
        <v>95</v>
      </c>
      <c r="Y19" s="76"/>
      <c r="Z19" s="76">
        <v>36200</v>
      </c>
    </row>
    <row r="20" spans="1:27" ht="33.75" x14ac:dyDescent="0.25">
      <c r="A20" s="409"/>
      <c r="B20" s="84" t="s">
        <v>294</v>
      </c>
      <c r="C20" s="209" t="s">
        <v>295</v>
      </c>
      <c r="D20" s="74" t="s">
        <v>40</v>
      </c>
      <c r="E20" s="75"/>
      <c r="F20" s="75"/>
      <c r="G20" s="210" t="s">
        <v>206</v>
      </c>
      <c r="H20" s="210" t="s">
        <v>206</v>
      </c>
      <c r="I20" s="85"/>
      <c r="J20" s="85"/>
      <c r="K20" s="210" t="s">
        <v>206</v>
      </c>
      <c r="L20" s="210" t="s">
        <v>206</v>
      </c>
      <c r="M20" s="85"/>
      <c r="N20" s="85"/>
      <c r="O20" s="85"/>
      <c r="P20" s="85"/>
      <c r="Q20" s="85"/>
      <c r="R20" s="85"/>
      <c r="S20" s="85" t="s">
        <v>206</v>
      </c>
      <c r="T20" s="85" t="s">
        <v>206</v>
      </c>
      <c r="U20" s="75"/>
      <c r="V20" s="75"/>
      <c r="W20" s="74"/>
      <c r="X20" s="74" t="s">
        <v>99</v>
      </c>
      <c r="Y20" s="76"/>
      <c r="Z20" s="76">
        <v>36200</v>
      </c>
      <c r="AA20" s="77"/>
    </row>
    <row r="21" spans="1:27" ht="33.75" x14ac:dyDescent="0.25">
      <c r="A21" s="212" t="s">
        <v>296</v>
      </c>
      <c r="B21" s="84" t="s">
        <v>297</v>
      </c>
      <c r="C21" s="209" t="s">
        <v>298</v>
      </c>
      <c r="D21" s="89" t="s">
        <v>43</v>
      </c>
      <c r="E21" s="75"/>
      <c r="F21" s="75"/>
      <c r="G21" s="210" t="s">
        <v>206</v>
      </c>
      <c r="H21" s="210" t="s">
        <v>206</v>
      </c>
      <c r="I21" s="85"/>
      <c r="J21" s="85"/>
      <c r="K21" s="210" t="s">
        <v>206</v>
      </c>
      <c r="L21" s="210" t="s">
        <v>206</v>
      </c>
      <c r="M21" s="85"/>
      <c r="N21" s="85"/>
      <c r="O21" s="85"/>
      <c r="P21" s="85"/>
      <c r="Q21" s="85"/>
      <c r="R21" s="85"/>
      <c r="S21" s="85" t="s">
        <v>206</v>
      </c>
      <c r="T21" s="85" t="s">
        <v>206</v>
      </c>
      <c r="U21" s="75"/>
      <c r="V21" s="75"/>
      <c r="W21" s="74"/>
      <c r="X21" s="74" t="s">
        <v>253</v>
      </c>
      <c r="Y21" s="76"/>
      <c r="Z21" s="76">
        <f>18400+60000</f>
        <v>78400</v>
      </c>
    </row>
    <row r="22" spans="1:27" ht="22.5" x14ac:dyDescent="0.25">
      <c r="A22" s="402">
        <v>26210</v>
      </c>
      <c r="B22" s="84" t="s">
        <v>299</v>
      </c>
      <c r="C22" s="209" t="s">
        <v>300</v>
      </c>
      <c r="D22" s="74" t="s">
        <v>43</v>
      </c>
      <c r="E22" s="75"/>
      <c r="F22" s="75"/>
      <c r="G22" s="210" t="s">
        <v>193</v>
      </c>
      <c r="H22" s="210" t="s">
        <v>193</v>
      </c>
      <c r="I22" s="85"/>
      <c r="J22" s="85"/>
      <c r="K22" s="210" t="s">
        <v>193</v>
      </c>
      <c r="L22" s="210" t="s">
        <v>193</v>
      </c>
      <c r="M22" s="85"/>
      <c r="N22" s="85"/>
      <c r="O22" s="85"/>
      <c r="P22" s="85"/>
      <c r="Q22" s="85"/>
      <c r="R22" s="85"/>
      <c r="S22" s="85" t="s">
        <v>193</v>
      </c>
      <c r="T22" s="85" t="s">
        <v>193</v>
      </c>
      <c r="U22" s="75"/>
      <c r="V22" s="75"/>
      <c r="W22" s="75"/>
      <c r="X22" s="74" t="s">
        <v>253</v>
      </c>
      <c r="Y22" s="76"/>
      <c r="Z22" s="76">
        <f>632625/4</f>
        <v>158156.25</v>
      </c>
    </row>
    <row r="23" spans="1:27" x14ac:dyDescent="0.25">
      <c r="A23" s="403"/>
      <c r="B23" s="84" t="s">
        <v>299</v>
      </c>
      <c r="C23" s="209" t="s">
        <v>300</v>
      </c>
      <c r="D23" s="74" t="s">
        <v>43</v>
      </c>
      <c r="E23" s="75"/>
      <c r="F23" s="75"/>
      <c r="G23" s="210" t="s">
        <v>199</v>
      </c>
      <c r="H23" s="210" t="s">
        <v>199</v>
      </c>
      <c r="I23" s="85"/>
      <c r="J23" s="85"/>
      <c r="K23" s="210" t="s">
        <v>199</v>
      </c>
      <c r="L23" s="210" t="s">
        <v>199</v>
      </c>
      <c r="M23" s="85"/>
      <c r="N23" s="85"/>
      <c r="O23" s="85"/>
      <c r="P23" s="85"/>
      <c r="Q23" s="85"/>
      <c r="R23" s="85"/>
      <c r="S23" s="85" t="s">
        <v>199</v>
      </c>
      <c r="T23" s="85" t="s">
        <v>199</v>
      </c>
      <c r="U23" s="75"/>
      <c r="V23" s="75"/>
      <c r="W23" s="75"/>
      <c r="X23" s="79" t="s">
        <v>99</v>
      </c>
      <c r="Y23" s="76"/>
      <c r="Z23" s="76">
        <v>158156.25</v>
      </c>
    </row>
    <row r="24" spans="1:27" x14ac:dyDescent="0.25">
      <c r="A24" s="403"/>
      <c r="B24" s="84" t="s">
        <v>299</v>
      </c>
      <c r="C24" s="209" t="s">
        <v>300</v>
      </c>
      <c r="D24" s="74" t="s">
        <v>43</v>
      </c>
      <c r="E24" s="75"/>
      <c r="F24" s="75"/>
      <c r="G24" s="210" t="s">
        <v>289</v>
      </c>
      <c r="H24" s="210" t="s">
        <v>289</v>
      </c>
      <c r="I24" s="85"/>
      <c r="J24" s="85"/>
      <c r="K24" s="210" t="s">
        <v>289</v>
      </c>
      <c r="L24" s="210" t="s">
        <v>289</v>
      </c>
      <c r="M24" s="85"/>
      <c r="N24" s="85"/>
      <c r="O24" s="85"/>
      <c r="P24" s="85"/>
      <c r="Q24" s="85"/>
      <c r="R24" s="85"/>
      <c r="S24" s="85" t="s">
        <v>289</v>
      </c>
      <c r="T24" s="85" t="s">
        <v>289</v>
      </c>
      <c r="U24" s="75"/>
      <c r="V24" s="75"/>
      <c r="W24" s="75"/>
      <c r="X24" s="74" t="s">
        <v>254</v>
      </c>
      <c r="Y24" s="76"/>
      <c r="Z24" s="76">
        <v>158156.25</v>
      </c>
    </row>
    <row r="25" spans="1:27" ht="22.5" x14ac:dyDescent="0.25">
      <c r="A25" s="404"/>
      <c r="B25" s="84" t="s">
        <v>299</v>
      </c>
      <c r="C25" s="209" t="s">
        <v>300</v>
      </c>
      <c r="D25" s="74" t="s">
        <v>43</v>
      </c>
      <c r="E25" s="75"/>
      <c r="F25" s="75"/>
      <c r="G25" s="210" t="s">
        <v>246</v>
      </c>
      <c r="H25" s="210" t="s">
        <v>246</v>
      </c>
      <c r="I25" s="85"/>
      <c r="J25" s="85"/>
      <c r="K25" s="210" t="s">
        <v>246</v>
      </c>
      <c r="L25" s="210" t="s">
        <v>246</v>
      </c>
      <c r="M25" s="85"/>
      <c r="N25" s="85"/>
      <c r="O25" s="85"/>
      <c r="P25" s="85"/>
      <c r="Q25" s="85"/>
      <c r="R25" s="85"/>
      <c r="S25" s="85" t="s">
        <v>246</v>
      </c>
      <c r="T25" s="85" t="s">
        <v>246</v>
      </c>
      <c r="U25" s="75"/>
      <c r="V25" s="75"/>
      <c r="W25" s="74"/>
      <c r="X25" s="74" t="s">
        <v>107</v>
      </c>
      <c r="Y25" s="76"/>
      <c r="Z25" s="76">
        <v>158156.25</v>
      </c>
      <c r="AA25" s="77"/>
    </row>
    <row r="26" spans="1:27" x14ac:dyDescent="0.25">
      <c r="A26" s="402">
        <v>29200</v>
      </c>
      <c r="B26" s="93" t="s">
        <v>301</v>
      </c>
      <c r="C26" s="209"/>
      <c r="D26" s="74" t="s">
        <v>40</v>
      </c>
      <c r="E26" s="75"/>
      <c r="F26" s="75"/>
      <c r="G26" s="210" t="s">
        <v>198</v>
      </c>
      <c r="H26" s="210" t="s">
        <v>198</v>
      </c>
      <c r="I26" s="85"/>
      <c r="J26" s="85"/>
      <c r="K26" s="210" t="s">
        <v>198</v>
      </c>
      <c r="L26" s="210" t="s">
        <v>198</v>
      </c>
      <c r="M26" s="85"/>
      <c r="N26" s="85"/>
      <c r="O26" s="85"/>
      <c r="P26" s="85"/>
      <c r="Q26" s="85"/>
      <c r="R26" s="85"/>
      <c r="S26" s="85" t="s">
        <v>198</v>
      </c>
      <c r="T26" s="85" t="s">
        <v>198</v>
      </c>
      <c r="U26" s="75"/>
      <c r="V26" s="75"/>
      <c r="W26" s="74"/>
      <c r="X26" s="74" t="s">
        <v>95</v>
      </c>
      <c r="Y26" s="76"/>
      <c r="Z26" s="76">
        <v>3600</v>
      </c>
    </row>
    <row r="27" spans="1:27" x14ac:dyDescent="0.25">
      <c r="A27" s="404"/>
      <c r="B27" s="93" t="s">
        <v>301</v>
      </c>
      <c r="C27" s="209"/>
      <c r="D27" s="74" t="s">
        <v>40</v>
      </c>
      <c r="E27" s="75"/>
      <c r="F27" s="75"/>
      <c r="G27" s="210" t="s">
        <v>289</v>
      </c>
      <c r="H27" s="210" t="s">
        <v>289</v>
      </c>
      <c r="I27" s="85"/>
      <c r="J27" s="85"/>
      <c r="K27" s="210" t="s">
        <v>289</v>
      </c>
      <c r="L27" s="210" t="s">
        <v>289</v>
      </c>
      <c r="M27" s="85"/>
      <c r="N27" s="85"/>
      <c r="O27" s="85"/>
      <c r="P27" s="85"/>
      <c r="Q27" s="85"/>
      <c r="R27" s="85"/>
      <c r="S27" s="85" t="s">
        <v>289</v>
      </c>
      <c r="T27" s="85" t="s">
        <v>289</v>
      </c>
      <c r="U27" s="75"/>
      <c r="V27" s="75"/>
      <c r="W27" s="74"/>
      <c r="X27" s="74" t="s">
        <v>99</v>
      </c>
      <c r="Y27" s="76"/>
      <c r="Z27" s="76">
        <v>3600</v>
      </c>
      <c r="AA27" s="77"/>
    </row>
    <row r="28" spans="1:27" ht="67.5" x14ac:dyDescent="0.25">
      <c r="A28" s="410" t="s">
        <v>302</v>
      </c>
      <c r="B28" s="84" t="s">
        <v>303</v>
      </c>
      <c r="C28" s="209"/>
      <c r="D28" s="74" t="s">
        <v>46</v>
      </c>
      <c r="E28" s="75"/>
      <c r="F28" s="75"/>
      <c r="G28" s="210" t="s">
        <v>198</v>
      </c>
      <c r="H28" s="210" t="s">
        <v>198</v>
      </c>
      <c r="I28" s="85"/>
      <c r="J28" s="85"/>
      <c r="K28" s="210" t="s">
        <v>198</v>
      </c>
      <c r="L28" s="210" t="s">
        <v>198</v>
      </c>
      <c r="M28" s="85"/>
      <c r="N28" s="85"/>
      <c r="O28" s="85"/>
      <c r="P28" s="85"/>
      <c r="Q28" s="85"/>
      <c r="R28" s="85"/>
      <c r="S28" s="85" t="s">
        <v>198</v>
      </c>
      <c r="T28" s="85" t="s">
        <v>198</v>
      </c>
      <c r="U28" s="75"/>
      <c r="V28" s="75"/>
      <c r="W28" s="74"/>
      <c r="X28" s="74" t="s">
        <v>253</v>
      </c>
      <c r="Y28" s="76"/>
      <c r="Z28" s="76">
        <f>201250/4</f>
        <v>50312.5</v>
      </c>
    </row>
    <row r="29" spans="1:27" ht="67.5" x14ac:dyDescent="0.25">
      <c r="A29" s="410"/>
      <c r="B29" s="84" t="s">
        <v>303</v>
      </c>
      <c r="C29" s="209"/>
      <c r="D29" s="74" t="s">
        <v>46</v>
      </c>
      <c r="E29" s="75"/>
      <c r="F29" s="75"/>
      <c r="G29" s="210" t="s">
        <v>199</v>
      </c>
      <c r="H29" s="210" t="s">
        <v>199</v>
      </c>
      <c r="I29" s="85"/>
      <c r="J29" s="85"/>
      <c r="K29" s="210" t="s">
        <v>199</v>
      </c>
      <c r="L29" s="210" t="s">
        <v>199</v>
      </c>
      <c r="M29" s="85"/>
      <c r="N29" s="85"/>
      <c r="O29" s="85"/>
      <c r="P29" s="85"/>
      <c r="Q29" s="85"/>
      <c r="R29" s="85"/>
      <c r="S29" s="85" t="s">
        <v>199</v>
      </c>
      <c r="T29" s="85" t="s">
        <v>199</v>
      </c>
      <c r="U29" s="75"/>
      <c r="V29" s="75"/>
      <c r="W29" s="74"/>
      <c r="X29" s="74" t="s">
        <v>99</v>
      </c>
      <c r="Y29" s="76"/>
      <c r="Z29" s="76">
        <v>50312.5</v>
      </c>
    </row>
    <row r="30" spans="1:27" ht="67.5" x14ac:dyDescent="0.25">
      <c r="A30" s="410"/>
      <c r="B30" s="84" t="s">
        <v>303</v>
      </c>
      <c r="C30" s="209"/>
      <c r="D30" s="74" t="s">
        <v>46</v>
      </c>
      <c r="E30" s="75"/>
      <c r="F30" s="75"/>
      <c r="G30" s="210" t="s">
        <v>289</v>
      </c>
      <c r="H30" s="210" t="s">
        <v>289</v>
      </c>
      <c r="I30" s="85"/>
      <c r="J30" s="85"/>
      <c r="K30" s="210" t="s">
        <v>289</v>
      </c>
      <c r="L30" s="210" t="s">
        <v>289</v>
      </c>
      <c r="M30" s="85"/>
      <c r="N30" s="85"/>
      <c r="O30" s="85"/>
      <c r="P30" s="85"/>
      <c r="Q30" s="85"/>
      <c r="R30" s="85"/>
      <c r="S30" s="85" t="s">
        <v>289</v>
      </c>
      <c r="T30" s="85" t="s">
        <v>289</v>
      </c>
      <c r="U30" s="75"/>
      <c r="V30" s="75"/>
      <c r="W30" s="74"/>
      <c r="X30" s="74" t="s">
        <v>254</v>
      </c>
      <c r="Y30" s="76"/>
      <c r="Z30" s="76">
        <v>50312.5</v>
      </c>
    </row>
    <row r="31" spans="1:27" ht="67.5" x14ac:dyDescent="0.25">
      <c r="A31" s="410"/>
      <c r="B31" s="84" t="s">
        <v>303</v>
      </c>
      <c r="C31" s="209"/>
      <c r="D31" s="74" t="s">
        <v>46</v>
      </c>
      <c r="E31" s="75"/>
      <c r="F31" s="75"/>
      <c r="G31" s="210" t="s">
        <v>246</v>
      </c>
      <c r="H31" s="210" t="s">
        <v>246</v>
      </c>
      <c r="I31" s="85"/>
      <c r="J31" s="85"/>
      <c r="K31" s="210" t="s">
        <v>246</v>
      </c>
      <c r="L31" s="210" t="s">
        <v>246</v>
      </c>
      <c r="M31" s="85"/>
      <c r="N31" s="85"/>
      <c r="O31" s="85"/>
      <c r="P31" s="85"/>
      <c r="Q31" s="85"/>
      <c r="R31" s="85"/>
      <c r="S31" s="85" t="s">
        <v>246</v>
      </c>
      <c r="T31" s="85" t="s">
        <v>246</v>
      </c>
      <c r="U31" s="75"/>
      <c r="V31" s="75"/>
      <c r="W31" s="74"/>
      <c r="X31" s="74" t="s">
        <v>107</v>
      </c>
      <c r="Y31" s="76"/>
      <c r="Z31" s="76">
        <v>50312.5</v>
      </c>
      <c r="AA31" s="77"/>
    </row>
    <row r="32" spans="1:27" ht="35.25" customHeight="1" x14ac:dyDescent="0.25">
      <c r="A32" s="411" t="s">
        <v>304</v>
      </c>
      <c r="B32" s="93" t="s">
        <v>305</v>
      </c>
      <c r="C32" s="93"/>
      <c r="D32" s="74" t="s">
        <v>40</v>
      </c>
      <c r="E32" s="75"/>
      <c r="F32" s="75"/>
      <c r="G32" s="85" t="s">
        <v>198</v>
      </c>
      <c r="H32" s="85" t="s">
        <v>198</v>
      </c>
      <c r="I32" s="85"/>
      <c r="J32" s="85"/>
      <c r="K32" s="85" t="s">
        <v>198</v>
      </c>
      <c r="L32" s="85" t="s">
        <v>198</v>
      </c>
      <c r="M32" s="85"/>
      <c r="N32" s="85"/>
      <c r="O32" s="85"/>
      <c r="P32" s="85"/>
      <c r="Q32" s="85"/>
      <c r="R32" s="85"/>
      <c r="S32" s="85" t="s">
        <v>198</v>
      </c>
      <c r="T32" s="85" t="s">
        <v>198</v>
      </c>
      <c r="U32" s="75"/>
      <c r="V32" s="75"/>
      <c r="W32" s="74"/>
      <c r="X32" s="74" t="s">
        <v>253</v>
      </c>
      <c r="Y32" s="76"/>
      <c r="Z32" s="76">
        <v>58050</v>
      </c>
      <c r="AA32" s="77"/>
    </row>
    <row r="33" spans="1:28" ht="35.25" customHeight="1" x14ac:dyDescent="0.25">
      <c r="A33" s="411"/>
      <c r="B33" s="93" t="s">
        <v>305</v>
      </c>
      <c r="C33" s="93"/>
      <c r="D33" s="74" t="s">
        <v>40</v>
      </c>
      <c r="E33" s="75"/>
      <c r="F33" s="75"/>
      <c r="G33" s="85" t="s">
        <v>194</v>
      </c>
      <c r="H33" s="85" t="s">
        <v>194</v>
      </c>
      <c r="I33" s="85"/>
      <c r="J33" s="85"/>
      <c r="K33" s="85" t="s">
        <v>194</v>
      </c>
      <c r="L33" s="85" t="s">
        <v>194</v>
      </c>
      <c r="M33" s="85"/>
      <c r="N33" s="85"/>
      <c r="O33" s="85"/>
      <c r="P33" s="85"/>
      <c r="Q33" s="85"/>
      <c r="R33" s="85"/>
      <c r="S33" s="85" t="s">
        <v>194</v>
      </c>
      <c r="T33" s="85" t="s">
        <v>194</v>
      </c>
      <c r="U33" s="75"/>
      <c r="V33" s="75"/>
      <c r="W33" s="74"/>
      <c r="X33" s="79" t="s">
        <v>99</v>
      </c>
      <c r="Y33" s="76"/>
      <c r="Z33" s="76">
        <v>58050</v>
      </c>
    </row>
    <row r="34" spans="1:28" ht="35.25" customHeight="1" x14ac:dyDescent="0.25">
      <c r="A34" s="411"/>
      <c r="B34" s="93" t="s">
        <v>305</v>
      </c>
      <c r="C34" s="93"/>
      <c r="D34" s="74" t="s">
        <v>40</v>
      </c>
      <c r="E34" s="75"/>
      <c r="F34" s="75"/>
      <c r="G34" s="85" t="s">
        <v>215</v>
      </c>
      <c r="H34" s="85" t="s">
        <v>215</v>
      </c>
      <c r="I34" s="85"/>
      <c r="J34" s="85"/>
      <c r="K34" s="85" t="s">
        <v>215</v>
      </c>
      <c r="L34" s="85" t="s">
        <v>215</v>
      </c>
      <c r="M34" s="85"/>
      <c r="N34" s="85"/>
      <c r="O34" s="85"/>
      <c r="P34" s="85"/>
      <c r="Q34" s="85"/>
      <c r="R34" s="85"/>
      <c r="S34" s="85" t="s">
        <v>215</v>
      </c>
      <c r="T34" s="85" t="s">
        <v>215</v>
      </c>
      <c r="U34" s="75"/>
      <c r="V34" s="75"/>
      <c r="W34" s="74"/>
      <c r="X34" s="74" t="s">
        <v>254</v>
      </c>
      <c r="Y34" s="76"/>
      <c r="Z34" s="76">
        <v>58050</v>
      </c>
      <c r="AA34" s="77"/>
      <c r="AB34" s="88"/>
    </row>
    <row r="35" spans="1:28" ht="27" customHeight="1" x14ac:dyDescent="0.25">
      <c r="A35" s="9">
        <v>35210</v>
      </c>
      <c r="B35" s="84" t="s">
        <v>306</v>
      </c>
      <c r="C35" s="74"/>
      <c r="D35" s="74" t="s">
        <v>40</v>
      </c>
      <c r="E35" s="75"/>
      <c r="F35" s="75"/>
      <c r="G35" s="85" t="s">
        <v>198</v>
      </c>
      <c r="H35" s="85" t="s">
        <v>198</v>
      </c>
      <c r="I35" s="85"/>
      <c r="J35" s="85"/>
      <c r="K35" s="85" t="s">
        <v>198</v>
      </c>
      <c r="L35" s="85" t="s">
        <v>198</v>
      </c>
      <c r="M35" s="85"/>
      <c r="N35" s="85"/>
      <c r="O35" s="85"/>
      <c r="P35" s="85"/>
      <c r="Q35" s="85"/>
      <c r="R35" s="85"/>
      <c r="S35" s="85" t="s">
        <v>198</v>
      </c>
      <c r="T35" s="85" t="s">
        <v>198</v>
      </c>
      <c r="U35" s="75"/>
      <c r="V35" s="75"/>
      <c r="W35" s="74"/>
      <c r="X35" s="74" t="s">
        <v>253</v>
      </c>
      <c r="Y35" s="76"/>
      <c r="Z35" s="76">
        <v>10000</v>
      </c>
    </row>
    <row r="36" spans="1:28" x14ac:dyDescent="0.25">
      <c r="B36" s="338" t="s">
        <v>60</v>
      </c>
      <c r="C36" s="96"/>
      <c r="D36" s="339" t="s">
        <v>177</v>
      </c>
      <c r="E36" s="339"/>
      <c r="F36" s="339"/>
      <c r="G36" s="339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97"/>
      <c r="Z36" s="97">
        <f>SUM(Z12:Z35)</f>
        <v>1703025</v>
      </c>
    </row>
    <row r="37" spans="1:28" ht="10.5" customHeight="1" x14ac:dyDescent="0.25">
      <c r="B37" s="338"/>
      <c r="C37" s="96"/>
      <c r="D37" s="340" t="s">
        <v>37</v>
      </c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340"/>
      <c r="Q37" s="340"/>
      <c r="R37" s="340"/>
      <c r="S37" s="340"/>
      <c r="T37" s="340"/>
      <c r="U37" s="340"/>
      <c r="V37" s="340"/>
      <c r="W37" s="340"/>
      <c r="X37" s="340"/>
      <c r="Y37" s="98"/>
      <c r="Z37" s="98"/>
    </row>
    <row r="38" spans="1:28" ht="12" customHeight="1" x14ac:dyDescent="0.25">
      <c r="B38" s="99"/>
      <c r="C38" s="100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</row>
    <row r="39" spans="1:28" ht="22.5" customHeight="1" x14ac:dyDescent="0.25">
      <c r="B39" s="101" t="s">
        <v>61</v>
      </c>
      <c r="C39" s="102"/>
      <c r="D39" s="103" t="s">
        <v>64</v>
      </c>
      <c r="E39" s="99"/>
      <c r="F39" s="99"/>
      <c r="G39" s="157"/>
      <c r="H39" s="103"/>
      <c r="I39" s="103" t="s">
        <v>64</v>
      </c>
      <c r="J39" s="105"/>
      <c r="K39" s="99"/>
      <c r="L39" s="106"/>
      <c r="M39" s="107"/>
      <c r="N39" s="108"/>
      <c r="O39" s="99"/>
      <c r="P39" s="99"/>
      <c r="Q39" s="101"/>
      <c r="R39" s="104"/>
      <c r="S39" s="104"/>
      <c r="T39" s="103"/>
      <c r="U39" s="103"/>
      <c r="V39" s="105"/>
      <c r="W39" s="99"/>
      <c r="X39" s="109"/>
      <c r="Y39" s="110"/>
      <c r="Z39" s="111"/>
    </row>
    <row r="40" spans="1:28" ht="24" customHeight="1" x14ac:dyDescent="0.25">
      <c r="B40" s="112" t="s">
        <v>68</v>
      </c>
      <c r="C40" s="113"/>
      <c r="D40" s="114" t="s">
        <v>64</v>
      </c>
      <c r="E40" s="99"/>
      <c r="F40" s="99"/>
      <c r="G40" s="158"/>
      <c r="H40" s="114"/>
      <c r="I40" s="114" t="s">
        <v>64</v>
      </c>
      <c r="J40" s="105"/>
      <c r="K40" s="99"/>
      <c r="L40" s="116"/>
      <c r="M40" s="117"/>
      <c r="N40" s="118"/>
      <c r="O40" s="99"/>
      <c r="P40" s="99"/>
      <c r="Q40" s="112"/>
      <c r="R40" s="115"/>
      <c r="S40" s="115"/>
      <c r="T40" s="114"/>
      <c r="U40" s="114"/>
      <c r="V40" s="105"/>
      <c r="W40" s="99"/>
      <c r="X40" s="116"/>
      <c r="Y40" s="119"/>
      <c r="Z40" s="120"/>
    </row>
    <row r="41" spans="1:28" x14ac:dyDescent="0.25">
      <c r="B41" s="99"/>
      <c r="C41" s="100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</row>
    <row r="42" spans="1:28" x14ac:dyDescent="0.25">
      <c r="B42" s="99"/>
      <c r="C42" s="100"/>
      <c r="D42" s="341" t="s">
        <v>178</v>
      </c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3"/>
      <c r="V42" s="99"/>
      <c r="W42" s="99"/>
      <c r="X42" s="99"/>
      <c r="Y42" s="99"/>
      <c r="Z42" s="99"/>
    </row>
    <row r="43" spans="1:28" x14ac:dyDescent="0.25">
      <c r="B43" s="99"/>
      <c r="C43" s="100"/>
      <c r="D43" s="344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6"/>
      <c r="V43" s="99"/>
      <c r="W43" s="99"/>
      <c r="X43" s="99"/>
      <c r="Y43" s="99"/>
      <c r="Z43" s="99"/>
    </row>
    <row r="44" spans="1:28" x14ac:dyDescent="0.25">
      <c r="B44" s="99"/>
      <c r="C44" s="100"/>
      <c r="D44" s="335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7"/>
      <c r="V44" s="99"/>
      <c r="W44" s="99"/>
      <c r="X44" s="99"/>
      <c r="Y44" s="99"/>
      <c r="Z44" s="213"/>
    </row>
    <row r="45" spans="1:28" x14ac:dyDescent="0.25">
      <c r="B45" s="99"/>
      <c r="C45" s="100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</row>
    <row r="46" spans="1:28" x14ac:dyDescent="0.25">
      <c r="B46" s="121"/>
      <c r="C46" s="100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</row>
    <row r="47" spans="1:28" x14ac:dyDescent="0.25">
      <c r="B47" s="122"/>
      <c r="C47" s="100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</row>
    <row r="48" spans="1:28" x14ac:dyDescent="0.25">
      <c r="B48" s="99"/>
      <c r="C48" s="100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</row>
  </sheetData>
  <mergeCells count="61">
    <mergeCell ref="X8:X9"/>
    <mergeCell ref="D44:U44"/>
    <mergeCell ref="A13:A16"/>
    <mergeCell ref="A19:A20"/>
    <mergeCell ref="A22:A25"/>
    <mergeCell ref="A26:A27"/>
    <mergeCell ref="A28:A31"/>
    <mergeCell ref="A32:A34"/>
    <mergeCell ref="B36:B37"/>
    <mergeCell ref="D36:X36"/>
    <mergeCell ref="D37:X37"/>
    <mergeCell ref="D42:U42"/>
    <mergeCell ref="D43:U43"/>
    <mergeCell ref="Y8:Y9"/>
    <mergeCell ref="Z8:Z9"/>
    <mergeCell ref="B10:B11"/>
    <mergeCell ref="C10:C11"/>
    <mergeCell ref="D10:D11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K8:K9"/>
    <mergeCell ref="M7:N7"/>
    <mergeCell ref="O7:P7"/>
    <mergeCell ref="Q7:R7"/>
    <mergeCell ref="S7:V7"/>
    <mergeCell ref="A8:A11"/>
    <mergeCell ref="B8:B9"/>
    <mergeCell ref="C8:C9"/>
    <mergeCell ref="D8:D9"/>
    <mergeCell ref="E8:E9"/>
    <mergeCell ref="P8:P9"/>
    <mergeCell ref="Q8:Q9"/>
    <mergeCell ref="F8:F9"/>
    <mergeCell ref="G8:G9"/>
    <mergeCell ref="H8:H9"/>
    <mergeCell ref="I8:I9"/>
    <mergeCell ref="J8:J9"/>
    <mergeCell ref="B1:Z1"/>
    <mergeCell ref="B2:Z2"/>
    <mergeCell ref="B3:Z3"/>
    <mergeCell ref="J4:O4"/>
    <mergeCell ref="A5:D7"/>
    <mergeCell ref="E5:Z5"/>
    <mergeCell ref="E6:F6"/>
    <mergeCell ref="G6:J6"/>
    <mergeCell ref="K6:N6"/>
    <mergeCell ref="O6:R6"/>
    <mergeCell ref="S6:V6"/>
    <mergeCell ref="W6:Z7"/>
    <mergeCell ref="E7:F7"/>
    <mergeCell ref="G7:H7"/>
    <mergeCell ref="I7:J7"/>
    <mergeCell ref="K7:L7"/>
  </mergeCells>
  <printOptions horizontalCentered="1"/>
  <pageMargins left="0.11811023622047245" right="0.11811023622047245" top="0.35433070866141736" bottom="0.35433070866141736" header="0.31496062992125984" footer="0.31496062992125984"/>
  <pageSetup paperSize="5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36"/>
  <sheetViews>
    <sheetView topLeftCell="A112" workbookViewId="0">
      <selection activeCell="D120" sqref="D120"/>
    </sheetView>
  </sheetViews>
  <sheetFormatPr baseColWidth="10" defaultRowHeight="15" x14ac:dyDescent="0.25"/>
  <cols>
    <col min="2" max="2" width="31.42578125" customWidth="1"/>
    <col min="3" max="3" width="11.42578125" customWidth="1"/>
    <col min="4" max="9" width="7.7109375" customWidth="1"/>
    <col min="10" max="10" width="8.5703125" customWidth="1"/>
    <col min="11" max="11" width="8.28515625" customWidth="1"/>
    <col min="12" max="13" width="7.7109375" customWidth="1"/>
    <col min="14" max="15" width="8.140625" customWidth="1"/>
    <col min="16" max="17" width="7.7109375" customWidth="1"/>
    <col min="18" max="18" width="8.140625" customWidth="1"/>
    <col min="19" max="19" width="8.42578125" customWidth="1"/>
    <col min="20" max="20" width="7.7109375" customWidth="1"/>
    <col min="21" max="21" width="9" customWidth="1"/>
    <col min="22" max="22" width="7.7109375" customWidth="1"/>
    <col min="23" max="23" width="11.7109375" customWidth="1"/>
    <col min="24" max="24" width="13.42578125" customWidth="1"/>
    <col min="25" max="25" width="13.28515625" customWidth="1"/>
    <col min="27" max="27" width="14.28515625" customWidth="1"/>
  </cols>
  <sheetData>
    <row r="2" spans="1:27" ht="14.45" customHeight="1" x14ac:dyDescent="0.25">
      <c r="A2" s="329" t="s">
        <v>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</row>
    <row r="3" spans="1:27" ht="15" customHeight="1" x14ac:dyDescent="0.25">
      <c r="A3" s="329" t="s">
        <v>76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</row>
    <row r="4" spans="1:27" ht="15" customHeight="1" x14ac:dyDescent="0.25">
      <c r="A4" s="329" t="s">
        <v>78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</row>
    <row r="5" spans="1:27" ht="15.75" x14ac:dyDescent="0.25">
      <c r="A5" s="347" t="s">
        <v>307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</row>
    <row r="6" spans="1:27" x14ac:dyDescent="0.25">
      <c r="A6" s="412" t="s">
        <v>80</v>
      </c>
      <c r="B6" s="415" t="s">
        <v>82</v>
      </c>
      <c r="C6" s="415"/>
      <c r="D6" s="349" t="s">
        <v>83</v>
      </c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</row>
    <row r="7" spans="1:27" x14ac:dyDescent="0.25">
      <c r="A7" s="413"/>
      <c r="B7" s="415"/>
      <c r="C7" s="415"/>
      <c r="D7" s="349" t="s">
        <v>6</v>
      </c>
      <c r="E7" s="349"/>
      <c r="F7" s="349" t="s">
        <v>7</v>
      </c>
      <c r="G7" s="349"/>
      <c r="H7" s="349"/>
      <c r="I7" s="349"/>
      <c r="J7" s="349" t="s">
        <v>8</v>
      </c>
      <c r="K7" s="349"/>
      <c r="L7" s="349"/>
      <c r="M7" s="349"/>
      <c r="N7" s="349" t="s">
        <v>9</v>
      </c>
      <c r="O7" s="349"/>
      <c r="P7" s="349"/>
      <c r="Q7" s="349"/>
      <c r="R7" s="349" t="s">
        <v>10</v>
      </c>
      <c r="S7" s="349"/>
      <c r="T7" s="349"/>
      <c r="U7" s="349"/>
      <c r="V7" s="401" t="s">
        <v>11</v>
      </c>
      <c r="W7" s="401"/>
      <c r="X7" s="401"/>
      <c r="Y7" s="401"/>
    </row>
    <row r="8" spans="1:27" ht="24.75" customHeight="1" x14ac:dyDescent="0.25">
      <c r="A8" s="414"/>
      <c r="B8" s="415"/>
      <c r="C8" s="415"/>
      <c r="D8" s="356" t="s">
        <v>12</v>
      </c>
      <c r="E8" s="356"/>
      <c r="F8" s="356" t="s">
        <v>14</v>
      </c>
      <c r="G8" s="356"/>
      <c r="H8" s="356" t="s">
        <v>84</v>
      </c>
      <c r="I8" s="356"/>
      <c r="J8" s="356" t="s">
        <v>85</v>
      </c>
      <c r="K8" s="356"/>
      <c r="L8" s="356" t="s">
        <v>17</v>
      </c>
      <c r="M8" s="356"/>
      <c r="N8" s="356" t="s">
        <v>86</v>
      </c>
      <c r="O8" s="356"/>
      <c r="P8" s="356" t="s">
        <v>19</v>
      </c>
      <c r="Q8" s="356"/>
      <c r="R8" s="356" t="s">
        <v>87</v>
      </c>
      <c r="S8" s="356"/>
      <c r="T8" s="356"/>
      <c r="U8" s="356"/>
      <c r="V8" s="401"/>
      <c r="W8" s="401"/>
      <c r="X8" s="401"/>
      <c r="Y8" s="401"/>
    </row>
    <row r="9" spans="1:27" ht="14.45" customHeight="1" x14ac:dyDescent="0.25">
      <c r="A9" s="10"/>
      <c r="B9" s="333" t="s">
        <v>22</v>
      </c>
      <c r="C9" s="333" t="s">
        <v>23</v>
      </c>
      <c r="D9" s="333" t="s">
        <v>26</v>
      </c>
      <c r="E9" s="333" t="s">
        <v>27</v>
      </c>
      <c r="F9" s="333" t="s">
        <v>26</v>
      </c>
      <c r="G9" s="333" t="s">
        <v>27</v>
      </c>
      <c r="H9" s="333" t="s">
        <v>26</v>
      </c>
      <c r="I9" s="333" t="s">
        <v>27</v>
      </c>
      <c r="J9" s="333" t="s">
        <v>26</v>
      </c>
      <c r="K9" s="333" t="s">
        <v>27</v>
      </c>
      <c r="L9" s="333" t="s">
        <v>26</v>
      </c>
      <c r="M9" s="333" t="s">
        <v>27</v>
      </c>
      <c r="N9" s="333" t="s">
        <v>26</v>
      </c>
      <c r="O9" s="333" t="s">
        <v>27</v>
      </c>
      <c r="P9" s="333" t="s">
        <v>26</v>
      </c>
      <c r="Q9" s="333" t="s">
        <v>27</v>
      </c>
      <c r="R9" s="333" t="s">
        <v>26</v>
      </c>
      <c r="S9" s="333" t="s">
        <v>27</v>
      </c>
      <c r="T9" s="333" t="s">
        <v>26</v>
      </c>
      <c r="U9" s="333" t="s">
        <v>27</v>
      </c>
      <c r="V9" s="333" t="s">
        <v>28</v>
      </c>
      <c r="W9" s="333" t="s">
        <v>29</v>
      </c>
      <c r="X9" s="333" t="s">
        <v>30</v>
      </c>
      <c r="Y9" s="333" t="s">
        <v>88</v>
      </c>
    </row>
    <row r="10" spans="1:27" x14ac:dyDescent="0.25">
      <c r="A10" s="10"/>
      <c r="B10" s="333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</row>
    <row r="11" spans="1:27" ht="14.45" customHeight="1" x14ac:dyDescent="0.25">
      <c r="A11" s="10"/>
      <c r="B11" s="334" t="s">
        <v>89</v>
      </c>
      <c r="C11" s="334" t="s">
        <v>33</v>
      </c>
      <c r="D11" s="69" t="s">
        <v>36</v>
      </c>
      <c r="E11" s="69" t="s">
        <v>36</v>
      </c>
      <c r="F11" s="69" t="s">
        <v>36</v>
      </c>
      <c r="G11" s="69" t="s">
        <v>36</v>
      </c>
      <c r="H11" s="69" t="s">
        <v>36</v>
      </c>
      <c r="I11" s="69" t="s">
        <v>36</v>
      </c>
      <c r="J11" s="69" t="s">
        <v>36</v>
      </c>
      <c r="K11" s="69" t="s">
        <v>36</v>
      </c>
      <c r="L11" s="69" t="s">
        <v>36</v>
      </c>
      <c r="M11" s="69" t="s">
        <v>36</v>
      </c>
      <c r="N11" s="69" t="s">
        <v>36</v>
      </c>
      <c r="O11" s="69" t="s">
        <v>36</v>
      </c>
      <c r="P11" s="69" t="s">
        <v>36</v>
      </c>
      <c r="Q11" s="69" t="s">
        <v>36</v>
      </c>
      <c r="R11" s="69" t="s">
        <v>36</v>
      </c>
      <c r="S11" s="69" t="s">
        <v>36</v>
      </c>
      <c r="T11" s="69" t="s">
        <v>36</v>
      </c>
      <c r="U11" s="69" t="s">
        <v>36</v>
      </c>
      <c r="V11" s="69" t="s">
        <v>36</v>
      </c>
      <c r="W11" s="69" t="s">
        <v>36</v>
      </c>
      <c r="X11" s="69" t="s">
        <v>36</v>
      </c>
      <c r="Y11" s="69" t="s">
        <v>36</v>
      </c>
    </row>
    <row r="12" spans="1:27" ht="24.75" customHeight="1" x14ac:dyDescent="0.25">
      <c r="A12" s="10"/>
      <c r="B12" s="334"/>
      <c r="C12" s="334"/>
      <c r="D12" s="72" t="s">
        <v>37</v>
      </c>
      <c r="E12" s="72" t="s">
        <v>37</v>
      </c>
      <c r="F12" s="72" t="s">
        <v>37</v>
      </c>
      <c r="G12" s="72" t="s">
        <v>37</v>
      </c>
      <c r="H12" s="72" t="s">
        <v>37</v>
      </c>
      <c r="I12" s="72" t="s">
        <v>37</v>
      </c>
      <c r="J12" s="72" t="s">
        <v>37</v>
      </c>
      <c r="K12" s="72" t="s">
        <v>37</v>
      </c>
      <c r="L12" s="72" t="s">
        <v>37</v>
      </c>
      <c r="M12" s="72" t="s">
        <v>37</v>
      </c>
      <c r="N12" s="72" t="s">
        <v>37</v>
      </c>
      <c r="O12" s="72" t="s">
        <v>37</v>
      </c>
      <c r="P12" s="72" t="s">
        <v>37</v>
      </c>
      <c r="Q12" s="72" t="s">
        <v>37</v>
      </c>
      <c r="R12" s="72" t="s">
        <v>37</v>
      </c>
      <c r="S12" s="72" t="s">
        <v>37</v>
      </c>
      <c r="T12" s="72" t="s">
        <v>37</v>
      </c>
      <c r="U12" s="72" t="s">
        <v>37</v>
      </c>
      <c r="V12" s="72" t="s">
        <v>37</v>
      </c>
      <c r="W12" s="72" t="s">
        <v>37</v>
      </c>
      <c r="X12" s="72" t="s">
        <v>37</v>
      </c>
      <c r="Y12" s="72" t="s">
        <v>37</v>
      </c>
    </row>
    <row r="13" spans="1:27" ht="24.95" customHeight="1" x14ac:dyDescent="0.25">
      <c r="A13" s="10">
        <v>23100</v>
      </c>
      <c r="B13" s="214" t="s">
        <v>90</v>
      </c>
      <c r="C13" s="74" t="s">
        <v>43</v>
      </c>
      <c r="D13" s="75"/>
      <c r="E13" s="75"/>
      <c r="F13" s="75"/>
      <c r="G13" s="75"/>
      <c r="H13" s="74"/>
      <c r="I13" s="74"/>
      <c r="J13" s="74" t="s">
        <v>308</v>
      </c>
      <c r="K13" s="74" t="s">
        <v>308</v>
      </c>
      <c r="L13" s="74"/>
      <c r="M13" s="74"/>
      <c r="N13" s="74" t="s">
        <v>308</v>
      </c>
      <c r="O13" s="74" t="s">
        <v>308</v>
      </c>
      <c r="P13" s="74"/>
      <c r="Q13" s="74"/>
      <c r="R13" s="74" t="s">
        <v>308</v>
      </c>
      <c r="S13" s="74" t="s">
        <v>308</v>
      </c>
      <c r="T13" s="74"/>
      <c r="U13" s="74"/>
      <c r="V13" s="74"/>
      <c r="W13" s="74" t="s">
        <v>95</v>
      </c>
      <c r="X13" s="76">
        <v>96667</v>
      </c>
      <c r="Y13" s="76">
        <v>96667</v>
      </c>
    </row>
    <row r="14" spans="1:27" ht="24.95" customHeight="1" x14ac:dyDescent="0.25">
      <c r="A14" s="10">
        <v>23100</v>
      </c>
      <c r="B14" s="209" t="s">
        <v>90</v>
      </c>
      <c r="C14" s="79" t="s">
        <v>43</v>
      </c>
      <c r="D14" s="80"/>
      <c r="E14" s="81"/>
      <c r="F14" s="81"/>
      <c r="G14" s="81"/>
      <c r="H14" s="81"/>
      <c r="I14" s="81"/>
      <c r="J14" s="81" t="s">
        <v>186</v>
      </c>
      <c r="K14" s="81" t="s">
        <v>186</v>
      </c>
      <c r="L14" s="81"/>
      <c r="M14" s="81"/>
      <c r="N14" s="81" t="s">
        <v>186</v>
      </c>
      <c r="O14" s="81" t="s">
        <v>186</v>
      </c>
      <c r="P14" s="81"/>
      <c r="Q14" s="81"/>
      <c r="R14" s="81" t="s">
        <v>186</v>
      </c>
      <c r="S14" s="81" t="s">
        <v>186</v>
      </c>
      <c r="T14" s="75"/>
      <c r="U14" s="75"/>
      <c r="V14" s="82"/>
      <c r="W14" s="74" t="s">
        <v>103</v>
      </c>
      <c r="X14" s="83">
        <v>96667</v>
      </c>
      <c r="Y14" s="83">
        <v>96667</v>
      </c>
    </row>
    <row r="15" spans="1:27" ht="24.95" customHeight="1" x14ac:dyDescent="0.25">
      <c r="A15" s="10">
        <v>23100</v>
      </c>
      <c r="B15" s="209" t="s">
        <v>90</v>
      </c>
      <c r="C15" s="74" t="s">
        <v>43</v>
      </c>
      <c r="D15" s="75"/>
      <c r="E15" s="75"/>
      <c r="F15" s="75"/>
      <c r="G15" s="75"/>
      <c r="H15" s="75"/>
      <c r="I15" s="75"/>
      <c r="J15" s="75" t="s">
        <v>190</v>
      </c>
      <c r="K15" s="75" t="s">
        <v>190</v>
      </c>
      <c r="L15" s="75"/>
      <c r="M15" s="75"/>
      <c r="N15" s="75" t="s">
        <v>190</v>
      </c>
      <c r="O15" s="75" t="s">
        <v>190</v>
      </c>
      <c r="P15" s="75"/>
      <c r="Q15" s="75"/>
      <c r="R15" s="75" t="s">
        <v>190</v>
      </c>
      <c r="S15" s="75" t="s">
        <v>190</v>
      </c>
      <c r="T15" s="75"/>
      <c r="U15" s="75"/>
      <c r="V15" s="74"/>
      <c r="W15" s="74" t="s">
        <v>107</v>
      </c>
      <c r="X15" s="76">
        <v>96666</v>
      </c>
      <c r="Y15" s="76">
        <v>96666</v>
      </c>
      <c r="Z15" s="77"/>
      <c r="AA15" s="88"/>
    </row>
    <row r="16" spans="1:27" ht="24.95" customHeight="1" x14ac:dyDescent="0.25">
      <c r="A16" s="10">
        <v>23200</v>
      </c>
      <c r="B16" s="209" t="s">
        <v>309</v>
      </c>
      <c r="C16" s="74" t="s">
        <v>43</v>
      </c>
      <c r="D16" s="75"/>
      <c r="E16" s="75"/>
      <c r="F16" s="75"/>
      <c r="G16" s="75"/>
      <c r="H16" s="75"/>
      <c r="I16" s="75"/>
      <c r="J16" s="75" t="s">
        <v>308</v>
      </c>
      <c r="K16" s="75" t="s">
        <v>308</v>
      </c>
      <c r="L16" s="75"/>
      <c r="M16" s="75"/>
      <c r="N16" s="75" t="s">
        <v>308</v>
      </c>
      <c r="O16" s="75" t="s">
        <v>308</v>
      </c>
      <c r="P16" s="75"/>
      <c r="Q16" s="75"/>
      <c r="R16" s="75" t="s">
        <v>308</v>
      </c>
      <c r="S16" s="75" t="s">
        <v>308</v>
      </c>
      <c r="T16" s="75"/>
      <c r="U16" s="75"/>
      <c r="V16" s="74"/>
      <c r="W16" s="74" t="s">
        <v>95</v>
      </c>
      <c r="X16" s="76">
        <v>82500</v>
      </c>
      <c r="Y16" s="76">
        <v>82500</v>
      </c>
    </row>
    <row r="17" spans="1:27" ht="24.95" customHeight="1" x14ac:dyDescent="0.25">
      <c r="A17" s="10">
        <v>23200</v>
      </c>
      <c r="B17" s="209" t="s">
        <v>309</v>
      </c>
      <c r="C17" s="74" t="s">
        <v>43</v>
      </c>
      <c r="D17" s="75"/>
      <c r="E17" s="75"/>
      <c r="F17" s="75"/>
      <c r="G17" s="75"/>
      <c r="H17" s="75"/>
      <c r="I17" s="75"/>
      <c r="J17" s="75" t="s">
        <v>186</v>
      </c>
      <c r="K17" s="75" t="s">
        <v>186</v>
      </c>
      <c r="L17" s="75"/>
      <c r="M17" s="75"/>
      <c r="N17" s="75" t="s">
        <v>186</v>
      </c>
      <c r="O17" s="75" t="s">
        <v>186</v>
      </c>
      <c r="P17" s="75"/>
      <c r="Q17" s="75"/>
      <c r="R17" s="75" t="s">
        <v>186</v>
      </c>
      <c r="S17" s="75" t="s">
        <v>186</v>
      </c>
      <c r="T17" s="75"/>
      <c r="U17" s="75"/>
      <c r="V17" s="74"/>
      <c r="W17" s="74" t="s">
        <v>103</v>
      </c>
      <c r="X17" s="76">
        <v>82500</v>
      </c>
      <c r="Y17" s="76">
        <v>82500</v>
      </c>
    </row>
    <row r="18" spans="1:27" ht="24.95" customHeight="1" x14ac:dyDescent="0.25">
      <c r="A18" s="10">
        <v>23200</v>
      </c>
      <c r="B18" s="209" t="s">
        <v>309</v>
      </c>
      <c r="C18" s="74" t="s">
        <v>43</v>
      </c>
      <c r="D18" s="75"/>
      <c r="E18" s="75"/>
      <c r="F18" s="75"/>
      <c r="G18" s="75"/>
      <c r="H18" s="75"/>
      <c r="I18" s="75"/>
      <c r="J18" s="75" t="s">
        <v>190</v>
      </c>
      <c r="K18" s="75" t="s">
        <v>190</v>
      </c>
      <c r="L18" s="75"/>
      <c r="M18" s="75"/>
      <c r="N18" s="75" t="s">
        <v>190</v>
      </c>
      <c r="O18" s="75" t="s">
        <v>190</v>
      </c>
      <c r="P18" s="75"/>
      <c r="Q18" s="75"/>
      <c r="R18" s="75" t="s">
        <v>190</v>
      </c>
      <c r="S18" s="75" t="s">
        <v>190</v>
      </c>
      <c r="T18" s="75"/>
      <c r="U18" s="75"/>
      <c r="V18" s="74"/>
      <c r="W18" s="74" t="s">
        <v>107</v>
      </c>
      <c r="X18" s="76">
        <v>82500</v>
      </c>
      <c r="Y18" s="76">
        <v>82500</v>
      </c>
      <c r="Z18" s="77"/>
      <c r="AA18" s="88"/>
    </row>
    <row r="19" spans="1:27" ht="24.95" customHeight="1" x14ac:dyDescent="0.25">
      <c r="A19" s="10">
        <v>23350</v>
      </c>
      <c r="B19" s="84" t="s">
        <v>310</v>
      </c>
      <c r="C19" s="74" t="s">
        <v>40</v>
      </c>
      <c r="D19" s="75"/>
      <c r="E19" s="75"/>
      <c r="F19" s="75"/>
      <c r="G19" s="75"/>
      <c r="H19" s="75"/>
      <c r="I19" s="75"/>
      <c r="J19" s="75" t="s">
        <v>308</v>
      </c>
      <c r="K19" s="75" t="s">
        <v>308</v>
      </c>
      <c r="L19" s="75"/>
      <c r="M19" s="75"/>
      <c r="N19" s="75" t="s">
        <v>308</v>
      </c>
      <c r="O19" s="75" t="s">
        <v>308</v>
      </c>
      <c r="P19" s="75"/>
      <c r="Q19" s="75"/>
      <c r="R19" s="75" t="s">
        <v>308</v>
      </c>
      <c r="S19" s="75" t="s">
        <v>308</v>
      </c>
      <c r="T19" s="75"/>
      <c r="U19" s="75"/>
      <c r="V19" s="74"/>
      <c r="W19" s="74" t="s">
        <v>95</v>
      </c>
      <c r="X19" s="76">
        <v>15000</v>
      </c>
      <c r="Y19" s="76">
        <v>15000</v>
      </c>
    </row>
    <row r="20" spans="1:27" ht="24.95" customHeight="1" x14ac:dyDescent="0.25">
      <c r="A20" s="10">
        <v>23350</v>
      </c>
      <c r="B20" s="84" t="s">
        <v>310</v>
      </c>
      <c r="C20" s="74" t="s">
        <v>40</v>
      </c>
      <c r="D20" s="75"/>
      <c r="E20" s="75"/>
      <c r="F20" s="75"/>
      <c r="G20" s="75"/>
      <c r="H20" s="75"/>
      <c r="I20" s="75"/>
      <c r="J20" s="75" t="s">
        <v>187</v>
      </c>
      <c r="K20" s="75" t="s">
        <v>187</v>
      </c>
      <c r="L20" s="75"/>
      <c r="M20" s="75"/>
      <c r="N20" s="75" t="s">
        <v>187</v>
      </c>
      <c r="O20" s="75" t="s">
        <v>187</v>
      </c>
      <c r="P20" s="75"/>
      <c r="Q20" s="75"/>
      <c r="R20" s="75" t="s">
        <v>187</v>
      </c>
      <c r="S20" s="75" t="s">
        <v>187</v>
      </c>
      <c r="T20" s="75"/>
      <c r="U20" s="75"/>
      <c r="V20" s="74"/>
      <c r="W20" s="74" t="s">
        <v>103</v>
      </c>
      <c r="X20" s="76">
        <v>15000</v>
      </c>
      <c r="Y20" s="76">
        <v>15000</v>
      </c>
    </row>
    <row r="21" spans="1:27" ht="24.95" customHeight="1" x14ac:dyDescent="0.25">
      <c r="A21" s="10">
        <v>23350</v>
      </c>
      <c r="B21" s="84" t="s">
        <v>310</v>
      </c>
      <c r="C21" s="74" t="s">
        <v>40</v>
      </c>
      <c r="D21" s="75"/>
      <c r="E21" s="75"/>
      <c r="F21" s="75"/>
      <c r="G21" s="75"/>
      <c r="H21" s="75"/>
      <c r="I21" s="75"/>
      <c r="J21" s="75" t="s">
        <v>191</v>
      </c>
      <c r="K21" s="75" t="s">
        <v>191</v>
      </c>
      <c r="L21" s="75"/>
      <c r="M21" s="75"/>
      <c r="N21" s="75" t="s">
        <v>191</v>
      </c>
      <c r="O21" s="75" t="s">
        <v>191</v>
      </c>
      <c r="P21" s="75"/>
      <c r="Q21" s="75"/>
      <c r="R21" s="75" t="s">
        <v>191</v>
      </c>
      <c r="S21" s="75" t="s">
        <v>191</v>
      </c>
      <c r="T21" s="75"/>
      <c r="U21" s="75"/>
      <c r="V21" s="74"/>
      <c r="W21" s="74" t="s">
        <v>107</v>
      </c>
      <c r="X21" s="76">
        <v>20000</v>
      </c>
      <c r="Y21" s="76">
        <v>20000</v>
      </c>
      <c r="Z21" s="77"/>
    </row>
    <row r="22" spans="1:27" ht="24.95" customHeight="1" x14ac:dyDescent="0.25">
      <c r="A22" s="10">
        <v>23360</v>
      </c>
      <c r="B22" s="209" t="s">
        <v>110</v>
      </c>
      <c r="C22" s="74" t="s">
        <v>40</v>
      </c>
      <c r="D22" s="75"/>
      <c r="E22" s="75"/>
      <c r="F22" s="75"/>
      <c r="G22" s="75"/>
      <c r="H22" s="75"/>
      <c r="I22" s="75"/>
      <c r="J22" s="75" t="s">
        <v>182</v>
      </c>
      <c r="K22" s="75" t="s">
        <v>182</v>
      </c>
      <c r="L22" s="75"/>
      <c r="M22" s="75"/>
      <c r="N22" s="75" t="s">
        <v>182</v>
      </c>
      <c r="O22" s="75" t="s">
        <v>182</v>
      </c>
      <c r="P22" s="75"/>
      <c r="Q22" s="75"/>
      <c r="R22" s="75" t="s">
        <v>182</v>
      </c>
      <c r="S22" s="75" t="s">
        <v>182</v>
      </c>
      <c r="T22" s="75"/>
      <c r="U22" s="75"/>
      <c r="V22" s="74"/>
      <c r="W22" s="74" t="s">
        <v>95</v>
      </c>
      <c r="X22" s="76">
        <v>8626</v>
      </c>
      <c r="Y22" s="76">
        <v>8626</v>
      </c>
    </row>
    <row r="23" spans="1:27" ht="24.95" customHeight="1" x14ac:dyDescent="0.25">
      <c r="A23" s="10">
        <v>23360</v>
      </c>
      <c r="B23" s="209" t="s">
        <v>110</v>
      </c>
      <c r="C23" s="89" t="s">
        <v>40</v>
      </c>
      <c r="D23" s="75"/>
      <c r="E23" s="75"/>
      <c r="F23" s="75"/>
      <c r="G23" s="75"/>
      <c r="H23" s="75"/>
      <c r="I23" s="75"/>
      <c r="J23" s="75" t="s">
        <v>189</v>
      </c>
      <c r="K23" s="75" t="s">
        <v>189</v>
      </c>
      <c r="L23" s="75"/>
      <c r="M23" s="75"/>
      <c r="N23" s="75" t="s">
        <v>189</v>
      </c>
      <c r="O23" s="75" t="s">
        <v>189</v>
      </c>
      <c r="P23" s="75"/>
      <c r="Q23" s="75"/>
      <c r="R23" s="75" t="s">
        <v>189</v>
      </c>
      <c r="S23" s="75" t="s">
        <v>189</v>
      </c>
      <c r="T23" s="75"/>
      <c r="U23" s="75"/>
      <c r="V23" s="74"/>
      <c r="W23" s="74" t="s">
        <v>107</v>
      </c>
      <c r="X23" s="76">
        <v>8626</v>
      </c>
      <c r="Y23" s="76">
        <v>8626</v>
      </c>
      <c r="Z23" s="77"/>
    </row>
    <row r="24" spans="1:27" ht="15" customHeight="1" x14ac:dyDescent="0.25">
      <c r="A24" s="10">
        <v>23500</v>
      </c>
      <c r="B24" s="209" t="s">
        <v>311</v>
      </c>
      <c r="C24" s="74" t="s">
        <v>40</v>
      </c>
      <c r="D24" s="75"/>
      <c r="E24" s="75"/>
      <c r="F24" s="75"/>
      <c r="G24" s="75"/>
      <c r="H24" s="75"/>
      <c r="I24" s="75"/>
      <c r="J24" s="75" t="s">
        <v>183</v>
      </c>
      <c r="K24" s="75" t="s">
        <v>183</v>
      </c>
      <c r="L24" s="75"/>
      <c r="M24" s="75"/>
      <c r="N24" s="75" t="s">
        <v>183</v>
      </c>
      <c r="O24" s="75" t="s">
        <v>183</v>
      </c>
      <c r="P24" s="75"/>
      <c r="Q24" s="75"/>
      <c r="R24" s="75" t="s">
        <v>183</v>
      </c>
      <c r="S24" s="75" t="s">
        <v>183</v>
      </c>
      <c r="T24" s="75"/>
      <c r="U24" s="75"/>
      <c r="V24" s="75"/>
      <c r="W24" s="74" t="s">
        <v>99</v>
      </c>
      <c r="X24" s="76">
        <v>12500</v>
      </c>
      <c r="Y24" s="76">
        <v>12500</v>
      </c>
    </row>
    <row r="25" spans="1:27" ht="15" customHeight="1" x14ac:dyDescent="0.25">
      <c r="A25" s="10">
        <v>23500</v>
      </c>
      <c r="B25" s="209" t="s">
        <v>311</v>
      </c>
      <c r="C25" s="74" t="s">
        <v>40</v>
      </c>
      <c r="D25" s="75"/>
      <c r="E25" s="75"/>
      <c r="F25" s="75"/>
      <c r="G25" s="75"/>
      <c r="H25" s="75"/>
      <c r="I25" s="75"/>
      <c r="J25" s="75" t="s">
        <v>190</v>
      </c>
      <c r="K25" s="75" t="s">
        <v>190</v>
      </c>
      <c r="L25" s="75"/>
      <c r="M25" s="75"/>
      <c r="N25" s="75" t="s">
        <v>190</v>
      </c>
      <c r="O25" s="75" t="s">
        <v>190</v>
      </c>
      <c r="P25" s="75"/>
      <c r="Q25" s="75"/>
      <c r="R25" s="75" t="s">
        <v>190</v>
      </c>
      <c r="S25" s="75" t="s">
        <v>190</v>
      </c>
      <c r="T25" s="75"/>
      <c r="U25" s="75"/>
      <c r="V25" s="75"/>
      <c r="W25" s="74" t="s">
        <v>107</v>
      </c>
      <c r="X25" s="76">
        <v>12500</v>
      </c>
      <c r="Y25" s="76">
        <v>12500</v>
      </c>
      <c r="Z25" s="77"/>
    </row>
    <row r="26" spans="1:27" ht="15" customHeight="1" x14ac:dyDescent="0.25">
      <c r="A26" s="10">
        <v>25100</v>
      </c>
      <c r="B26" s="209" t="s">
        <v>115</v>
      </c>
      <c r="C26" s="74" t="s">
        <v>40</v>
      </c>
      <c r="D26" s="75"/>
      <c r="E26" s="75"/>
      <c r="F26" s="75"/>
      <c r="G26" s="75"/>
      <c r="H26" s="75"/>
      <c r="I26" s="75"/>
      <c r="J26" s="75" t="s">
        <v>308</v>
      </c>
      <c r="K26" s="75" t="s">
        <v>308</v>
      </c>
      <c r="L26" s="75"/>
      <c r="M26" s="75"/>
      <c r="N26" s="75" t="s">
        <v>308</v>
      </c>
      <c r="O26" s="75" t="s">
        <v>308</v>
      </c>
      <c r="P26" s="75"/>
      <c r="Q26" s="75"/>
      <c r="R26" s="75" t="s">
        <v>308</v>
      </c>
      <c r="S26" s="75" t="s">
        <v>308</v>
      </c>
      <c r="T26" s="75"/>
      <c r="U26" s="75"/>
      <c r="V26" s="74"/>
      <c r="W26" s="74" t="s">
        <v>95</v>
      </c>
      <c r="X26" s="76">
        <v>4000</v>
      </c>
      <c r="Y26" s="76">
        <v>4000</v>
      </c>
    </row>
    <row r="27" spans="1:27" ht="15" customHeight="1" x14ac:dyDescent="0.25">
      <c r="A27" s="10">
        <v>25100</v>
      </c>
      <c r="B27" s="209" t="s">
        <v>115</v>
      </c>
      <c r="C27" s="74" t="s">
        <v>40</v>
      </c>
      <c r="D27" s="75"/>
      <c r="E27" s="75"/>
      <c r="F27" s="75"/>
      <c r="G27" s="75"/>
      <c r="H27" s="75"/>
      <c r="I27" s="75"/>
      <c r="J27" s="75" t="s">
        <v>186</v>
      </c>
      <c r="K27" s="75" t="s">
        <v>186</v>
      </c>
      <c r="L27" s="75"/>
      <c r="M27" s="75"/>
      <c r="N27" s="75" t="s">
        <v>186</v>
      </c>
      <c r="O27" s="75" t="s">
        <v>186</v>
      </c>
      <c r="P27" s="75"/>
      <c r="Q27" s="75"/>
      <c r="R27" s="75" t="s">
        <v>186</v>
      </c>
      <c r="S27" s="75" t="s">
        <v>186</v>
      </c>
      <c r="T27" s="75"/>
      <c r="U27" s="75"/>
      <c r="V27" s="74"/>
      <c r="W27" s="74" t="s">
        <v>103</v>
      </c>
      <c r="X27" s="76">
        <v>4000</v>
      </c>
      <c r="Y27" s="76">
        <v>4000</v>
      </c>
    </row>
    <row r="28" spans="1:27" ht="15" customHeight="1" x14ac:dyDescent="0.25">
      <c r="A28" s="10">
        <v>25100</v>
      </c>
      <c r="B28" s="209" t="s">
        <v>115</v>
      </c>
      <c r="C28" s="74" t="s">
        <v>40</v>
      </c>
      <c r="D28" s="75"/>
      <c r="E28" s="75"/>
      <c r="F28" s="75"/>
      <c r="G28" s="75"/>
      <c r="H28" s="75"/>
      <c r="I28" s="75"/>
      <c r="J28" s="75" t="s">
        <v>190</v>
      </c>
      <c r="K28" s="75" t="s">
        <v>190</v>
      </c>
      <c r="L28" s="75"/>
      <c r="M28" s="75"/>
      <c r="N28" s="75" t="s">
        <v>190</v>
      </c>
      <c r="O28" s="75" t="s">
        <v>190</v>
      </c>
      <c r="P28" s="75"/>
      <c r="Q28" s="75"/>
      <c r="R28" s="75" t="s">
        <v>190</v>
      </c>
      <c r="S28" s="75" t="s">
        <v>190</v>
      </c>
      <c r="T28" s="75"/>
      <c r="U28" s="75"/>
      <c r="V28" s="74"/>
      <c r="W28" s="74" t="s">
        <v>107</v>
      </c>
      <c r="X28" s="76">
        <v>4000</v>
      </c>
      <c r="Y28" s="76">
        <v>4000</v>
      </c>
      <c r="Z28" s="77"/>
    </row>
    <row r="29" spans="1:27" ht="24.95" customHeight="1" x14ac:dyDescent="0.25">
      <c r="A29" s="10">
        <v>25300</v>
      </c>
      <c r="B29" s="209" t="s">
        <v>312</v>
      </c>
      <c r="C29" s="74" t="s">
        <v>40</v>
      </c>
      <c r="D29" s="75"/>
      <c r="E29" s="75"/>
      <c r="F29" s="75"/>
      <c r="G29" s="75"/>
      <c r="H29" s="75"/>
      <c r="I29" s="75"/>
      <c r="J29" s="75" t="s">
        <v>308</v>
      </c>
      <c r="K29" s="75" t="s">
        <v>308</v>
      </c>
      <c r="L29" s="75"/>
      <c r="M29" s="75"/>
      <c r="N29" s="75" t="s">
        <v>308</v>
      </c>
      <c r="O29" s="75" t="s">
        <v>308</v>
      </c>
      <c r="P29" s="75"/>
      <c r="Q29" s="75"/>
      <c r="R29" s="75" t="s">
        <v>308</v>
      </c>
      <c r="S29" s="75" t="s">
        <v>308</v>
      </c>
      <c r="T29" s="75"/>
      <c r="U29" s="75"/>
      <c r="V29" s="74"/>
      <c r="W29" s="74" t="s">
        <v>95</v>
      </c>
      <c r="X29" s="76">
        <v>31666.67</v>
      </c>
      <c r="Y29" s="76">
        <v>31666.67</v>
      </c>
    </row>
    <row r="30" spans="1:27" ht="24.95" customHeight="1" x14ac:dyDescent="0.25">
      <c r="A30" s="10">
        <v>25300</v>
      </c>
      <c r="B30" s="209" t="s">
        <v>312</v>
      </c>
      <c r="C30" s="74" t="s">
        <v>40</v>
      </c>
      <c r="D30" s="75"/>
      <c r="E30" s="75"/>
      <c r="F30" s="75"/>
      <c r="G30" s="75"/>
      <c r="H30" s="75"/>
      <c r="I30" s="75"/>
      <c r="J30" s="75" t="s">
        <v>186</v>
      </c>
      <c r="K30" s="75" t="s">
        <v>186</v>
      </c>
      <c r="L30" s="75"/>
      <c r="M30" s="75"/>
      <c r="N30" s="75" t="s">
        <v>186</v>
      </c>
      <c r="O30" s="75" t="s">
        <v>186</v>
      </c>
      <c r="P30" s="75"/>
      <c r="Q30" s="75"/>
      <c r="R30" s="75" t="s">
        <v>186</v>
      </c>
      <c r="S30" s="75" t="s">
        <v>186</v>
      </c>
      <c r="T30" s="75"/>
      <c r="U30" s="75"/>
      <c r="V30" s="74"/>
      <c r="W30" s="74" t="s">
        <v>103</v>
      </c>
      <c r="X30" s="76">
        <v>31666.66</v>
      </c>
      <c r="Y30" s="76">
        <v>31666.66</v>
      </c>
    </row>
    <row r="31" spans="1:27" ht="24.95" customHeight="1" x14ac:dyDescent="0.25">
      <c r="A31" s="10">
        <v>25300</v>
      </c>
      <c r="B31" s="209" t="s">
        <v>312</v>
      </c>
      <c r="C31" s="74" t="s">
        <v>40</v>
      </c>
      <c r="D31" s="75"/>
      <c r="E31" s="75"/>
      <c r="F31" s="75"/>
      <c r="G31" s="75"/>
      <c r="H31" s="75"/>
      <c r="I31" s="75"/>
      <c r="J31" s="75" t="s">
        <v>190</v>
      </c>
      <c r="K31" s="75" t="s">
        <v>190</v>
      </c>
      <c r="L31" s="75"/>
      <c r="M31" s="75"/>
      <c r="N31" s="75" t="s">
        <v>190</v>
      </c>
      <c r="O31" s="75" t="s">
        <v>190</v>
      </c>
      <c r="P31" s="75"/>
      <c r="Q31" s="75"/>
      <c r="R31" s="75" t="s">
        <v>190</v>
      </c>
      <c r="S31" s="75" t="s">
        <v>190</v>
      </c>
      <c r="T31" s="75"/>
      <c r="U31" s="75"/>
      <c r="V31" s="74"/>
      <c r="W31" s="74" t="s">
        <v>107</v>
      </c>
      <c r="X31" s="76">
        <v>31666.67</v>
      </c>
      <c r="Y31" s="76">
        <v>31666.67</v>
      </c>
      <c r="Z31" s="77"/>
    </row>
    <row r="32" spans="1:27" ht="15" customHeight="1" x14ac:dyDescent="0.25">
      <c r="A32" s="10">
        <v>25400</v>
      </c>
      <c r="B32" s="209" t="s">
        <v>313</v>
      </c>
      <c r="C32" s="74" t="s">
        <v>40</v>
      </c>
      <c r="D32" s="75"/>
      <c r="E32" s="75"/>
      <c r="F32" s="75"/>
      <c r="G32" s="75"/>
      <c r="H32" s="75"/>
      <c r="I32" s="75"/>
      <c r="J32" s="75" t="s">
        <v>308</v>
      </c>
      <c r="K32" s="75" t="s">
        <v>308</v>
      </c>
      <c r="L32" s="75"/>
      <c r="M32" s="75"/>
      <c r="N32" s="75" t="s">
        <v>308</v>
      </c>
      <c r="O32" s="75" t="s">
        <v>308</v>
      </c>
      <c r="P32" s="75"/>
      <c r="Q32" s="75"/>
      <c r="R32" s="75" t="s">
        <v>308</v>
      </c>
      <c r="S32" s="75" t="s">
        <v>308</v>
      </c>
      <c r="T32" s="75"/>
      <c r="U32" s="75"/>
      <c r="V32" s="74"/>
      <c r="W32" s="74" t="s">
        <v>95</v>
      </c>
      <c r="X32" s="76">
        <v>12500</v>
      </c>
      <c r="Y32" s="76">
        <v>12500</v>
      </c>
    </row>
    <row r="33" spans="1:27" ht="15" customHeight="1" x14ac:dyDescent="0.25">
      <c r="A33" s="10">
        <v>25400</v>
      </c>
      <c r="B33" s="209" t="s">
        <v>313</v>
      </c>
      <c r="C33" s="74" t="s">
        <v>40</v>
      </c>
      <c r="D33" s="75"/>
      <c r="E33" s="75"/>
      <c r="F33" s="75"/>
      <c r="G33" s="75"/>
      <c r="H33" s="75"/>
      <c r="I33" s="75"/>
      <c r="J33" s="75" t="s">
        <v>191</v>
      </c>
      <c r="K33" s="75" t="s">
        <v>191</v>
      </c>
      <c r="L33" s="75"/>
      <c r="M33" s="75"/>
      <c r="N33" s="75" t="s">
        <v>191</v>
      </c>
      <c r="O33" s="75" t="s">
        <v>191</v>
      </c>
      <c r="P33" s="75"/>
      <c r="Q33" s="75"/>
      <c r="R33" s="75" t="s">
        <v>191</v>
      </c>
      <c r="S33" s="75" t="s">
        <v>191</v>
      </c>
      <c r="T33" s="75"/>
      <c r="U33" s="75"/>
      <c r="V33" s="74"/>
      <c r="W33" s="74" t="s">
        <v>107</v>
      </c>
      <c r="X33" s="76">
        <v>12500</v>
      </c>
      <c r="Y33" s="76">
        <v>12500</v>
      </c>
      <c r="Z33" s="77"/>
    </row>
    <row r="34" spans="1:27" ht="15" customHeight="1" x14ac:dyDescent="0.25">
      <c r="A34" s="10">
        <v>25700</v>
      </c>
      <c r="B34" s="209" t="s">
        <v>120</v>
      </c>
      <c r="C34" s="74" t="s">
        <v>43</v>
      </c>
      <c r="D34" s="75"/>
      <c r="E34" s="75"/>
      <c r="F34" s="75"/>
      <c r="G34" s="75"/>
      <c r="H34" s="75"/>
      <c r="I34" s="75"/>
      <c r="J34" s="75" t="s">
        <v>308</v>
      </c>
      <c r="K34" s="75" t="s">
        <v>308</v>
      </c>
      <c r="L34" s="75"/>
      <c r="M34" s="75"/>
      <c r="N34" s="75" t="s">
        <v>308</v>
      </c>
      <c r="O34" s="75" t="s">
        <v>308</v>
      </c>
      <c r="P34" s="75"/>
      <c r="Q34" s="75"/>
      <c r="R34" s="75" t="s">
        <v>308</v>
      </c>
      <c r="S34" s="75" t="s">
        <v>308</v>
      </c>
      <c r="T34" s="75"/>
      <c r="U34" s="75"/>
      <c r="V34" s="74"/>
      <c r="W34" s="74" t="s">
        <v>95</v>
      </c>
      <c r="X34" s="76">
        <v>100000</v>
      </c>
      <c r="Y34" s="76">
        <v>100000</v>
      </c>
    </row>
    <row r="35" spans="1:27" ht="15" customHeight="1" x14ac:dyDescent="0.25">
      <c r="A35" s="10">
        <v>25700</v>
      </c>
      <c r="B35" s="209" t="s">
        <v>120</v>
      </c>
      <c r="C35" s="74" t="s">
        <v>43</v>
      </c>
      <c r="D35" s="75"/>
      <c r="E35" s="75"/>
      <c r="F35" s="75"/>
      <c r="G35" s="75"/>
      <c r="H35" s="75"/>
      <c r="I35" s="75"/>
      <c r="J35" s="75" t="s">
        <v>186</v>
      </c>
      <c r="K35" s="75" t="s">
        <v>186</v>
      </c>
      <c r="L35" s="75"/>
      <c r="M35" s="75"/>
      <c r="N35" s="75" t="s">
        <v>186</v>
      </c>
      <c r="O35" s="75" t="s">
        <v>186</v>
      </c>
      <c r="P35" s="75"/>
      <c r="Q35" s="75"/>
      <c r="R35" s="75" t="s">
        <v>186</v>
      </c>
      <c r="S35" s="75" t="s">
        <v>186</v>
      </c>
      <c r="T35" s="75"/>
      <c r="U35" s="75"/>
      <c r="V35" s="74"/>
      <c r="W35" s="74" t="s">
        <v>103</v>
      </c>
      <c r="X35" s="76">
        <v>100000</v>
      </c>
      <c r="Y35" s="76">
        <v>100000</v>
      </c>
    </row>
    <row r="36" spans="1:27" ht="15" customHeight="1" x14ac:dyDescent="0.25">
      <c r="A36" s="10">
        <v>25700</v>
      </c>
      <c r="B36" s="209" t="s">
        <v>120</v>
      </c>
      <c r="C36" s="74" t="s">
        <v>43</v>
      </c>
      <c r="D36" s="75"/>
      <c r="E36" s="75"/>
      <c r="F36" s="75"/>
      <c r="G36" s="75"/>
      <c r="H36" s="75"/>
      <c r="I36" s="75"/>
      <c r="J36" s="75" t="s">
        <v>190</v>
      </c>
      <c r="K36" s="75" t="s">
        <v>190</v>
      </c>
      <c r="L36" s="75"/>
      <c r="M36" s="75"/>
      <c r="N36" s="75" t="s">
        <v>190</v>
      </c>
      <c r="O36" s="75" t="s">
        <v>190</v>
      </c>
      <c r="P36" s="75"/>
      <c r="Q36" s="75"/>
      <c r="R36" s="75" t="s">
        <v>190</v>
      </c>
      <c r="S36" s="75" t="s">
        <v>190</v>
      </c>
      <c r="T36" s="75"/>
      <c r="U36" s="75"/>
      <c r="V36" s="74"/>
      <c r="W36" s="74" t="s">
        <v>107</v>
      </c>
      <c r="X36" s="76">
        <v>100000</v>
      </c>
      <c r="Y36" s="76">
        <v>100000</v>
      </c>
      <c r="Z36" s="77"/>
      <c r="AA36" s="88"/>
    </row>
    <row r="37" spans="1:27" ht="15" customHeight="1" x14ac:dyDescent="0.25">
      <c r="A37" s="10">
        <v>26110</v>
      </c>
      <c r="B37" s="209" t="s">
        <v>121</v>
      </c>
      <c r="C37" s="74" t="s">
        <v>40</v>
      </c>
      <c r="D37" s="75"/>
      <c r="E37" s="75"/>
      <c r="F37" s="75"/>
      <c r="G37" s="75"/>
      <c r="H37" s="75"/>
      <c r="I37" s="75"/>
      <c r="J37" s="75" t="s">
        <v>308</v>
      </c>
      <c r="K37" s="75" t="s">
        <v>308</v>
      </c>
      <c r="L37" s="75"/>
      <c r="M37" s="75"/>
      <c r="N37" s="75" t="s">
        <v>308</v>
      </c>
      <c r="O37" s="75" t="s">
        <v>308</v>
      </c>
      <c r="P37" s="75"/>
      <c r="Q37" s="75"/>
      <c r="R37" s="75" t="s">
        <v>308</v>
      </c>
      <c r="S37" s="75" t="s">
        <v>308</v>
      </c>
      <c r="T37" s="75"/>
      <c r="U37" s="75"/>
      <c r="V37" s="74"/>
      <c r="W37" s="74" t="s">
        <v>95</v>
      </c>
      <c r="X37" s="76">
        <v>50000</v>
      </c>
      <c r="Y37" s="76">
        <v>50000</v>
      </c>
    </row>
    <row r="38" spans="1:27" ht="15" customHeight="1" x14ac:dyDescent="0.25">
      <c r="A38" s="10">
        <v>26110</v>
      </c>
      <c r="B38" s="209" t="s">
        <v>121</v>
      </c>
      <c r="C38" s="74" t="s">
        <v>40</v>
      </c>
      <c r="D38" s="75"/>
      <c r="E38" s="75"/>
      <c r="F38" s="75"/>
      <c r="G38" s="75"/>
      <c r="H38" s="75"/>
      <c r="I38" s="75"/>
      <c r="J38" s="75" t="s">
        <v>183</v>
      </c>
      <c r="K38" s="75" t="s">
        <v>183</v>
      </c>
      <c r="L38" s="75"/>
      <c r="M38" s="75"/>
      <c r="N38" s="75" t="s">
        <v>183</v>
      </c>
      <c r="O38" s="75" t="s">
        <v>183</v>
      </c>
      <c r="P38" s="75"/>
      <c r="Q38" s="75"/>
      <c r="R38" s="75" t="s">
        <v>183</v>
      </c>
      <c r="S38" s="75" t="s">
        <v>183</v>
      </c>
      <c r="T38" s="75"/>
      <c r="U38" s="75"/>
      <c r="V38" s="74"/>
      <c r="W38" s="74" t="s">
        <v>99</v>
      </c>
      <c r="X38" s="76">
        <v>60000</v>
      </c>
      <c r="Y38" s="76">
        <v>60000</v>
      </c>
    </row>
    <row r="39" spans="1:27" ht="15" customHeight="1" x14ac:dyDescent="0.25">
      <c r="A39" s="10">
        <v>26110</v>
      </c>
      <c r="B39" s="209" t="s">
        <v>121</v>
      </c>
      <c r="C39" s="74" t="s">
        <v>40</v>
      </c>
      <c r="D39" s="75"/>
      <c r="E39" s="75"/>
      <c r="F39" s="75"/>
      <c r="G39" s="75"/>
      <c r="H39" s="75"/>
      <c r="I39" s="75"/>
      <c r="J39" s="75" t="s">
        <v>185</v>
      </c>
      <c r="K39" s="75" t="s">
        <v>185</v>
      </c>
      <c r="L39" s="75"/>
      <c r="M39" s="75"/>
      <c r="N39" s="75" t="s">
        <v>185</v>
      </c>
      <c r="O39" s="75" t="s">
        <v>185</v>
      </c>
      <c r="P39" s="75"/>
      <c r="Q39" s="75"/>
      <c r="R39" s="75" t="s">
        <v>185</v>
      </c>
      <c r="S39" s="75" t="s">
        <v>185</v>
      </c>
      <c r="T39" s="75"/>
      <c r="U39" s="75"/>
      <c r="V39" s="74"/>
      <c r="W39" s="74" t="s">
        <v>99</v>
      </c>
      <c r="X39" s="76">
        <v>70000</v>
      </c>
      <c r="Y39" s="76">
        <v>70000</v>
      </c>
    </row>
    <row r="40" spans="1:27" ht="15" customHeight="1" x14ac:dyDescent="0.25">
      <c r="A40" s="10">
        <v>26110</v>
      </c>
      <c r="B40" s="209" t="s">
        <v>121</v>
      </c>
      <c r="C40" s="74" t="s">
        <v>40</v>
      </c>
      <c r="D40" s="75"/>
      <c r="E40" s="75"/>
      <c r="F40" s="75"/>
      <c r="G40" s="75"/>
      <c r="H40" s="75"/>
      <c r="I40" s="75"/>
      <c r="J40" s="75" t="s">
        <v>187</v>
      </c>
      <c r="K40" s="75" t="s">
        <v>187</v>
      </c>
      <c r="L40" s="75"/>
      <c r="M40" s="75"/>
      <c r="N40" s="75" t="s">
        <v>187</v>
      </c>
      <c r="O40" s="75" t="s">
        <v>187</v>
      </c>
      <c r="P40" s="75"/>
      <c r="Q40" s="75"/>
      <c r="R40" s="75" t="s">
        <v>187</v>
      </c>
      <c r="S40" s="75" t="s">
        <v>187</v>
      </c>
      <c r="T40" s="75"/>
      <c r="U40" s="75"/>
      <c r="V40" s="74"/>
      <c r="W40" s="74" t="s">
        <v>103</v>
      </c>
      <c r="X40" s="76">
        <v>60000</v>
      </c>
      <c r="Y40" s="76">
        <v>60000</v>
      </c>
    </row>
    <row r="41" spans="1:27" ht="15" customHeight="1" x14ac:dyDescent="0.25">
      <c r="A41" s="10">
        <v>26110</v>
      </c>
      <c r="B41" s="209" t="s">
        <v>121</v>
      </c>
      <c r="C41" s="74" t="s">
        <v>43</v>
      </c>
      <c r="D41" s="75"/>
      <c r="E41" s="75"/>
      <c r="F41" s="75"/>
      <c r="G41" s="75"/>
      <c r="H41" s="75"/>
      <c r="I41" s="75"/>
      <c r="J41" s="75" t="s">
        <v>189</v>
      </c>
      <c r="K41" s="75" t="s">
        <v>189</v>
      </c>
      <c r="L41" s="75"/>
      <c r="M41" s="75"/>
      <c r="N41" s="75" t="s">
        <v>189</v>
      </c>
      <c r="O41" s="75" t="s">
        <v>189</v>
      </c>
      <c r="P41" s="75"/>
      <c r="Q41" s="75"/>
      <c r="R41" s="75" t="s">
        <v>189</v>
      </c>
      <c r="S41" s="75" t="s">
        <v>189</v>
      </c>
      <c r="T41" s="75"/>
      <c r="U41" s="75"/>
      <c r="V41" s="74"/>
      <c r="W41" s="74" t="s">
        <v>107</v>
      </c>
      <c r="X41" s="76">
        <v>80000</v>
      </c>
      <c r="Y41" s="76">
        <v>80000</v>
      </c>
    </row>
    <row r="42" spans="1:27" ht="15" customHeight="1" x14ac:dyDescent="0.25">
      <c r="A42" s="10">
        <v>26110</v>
      </c>
      <c r="B42" s="209" t="s">
        <v>121</v>
      </c>
      <c r="C42" s="74" t="s">
        <v>43</v>
      </c>
      <c r="D42" s="75"/>
      <c r="E42" s="75"/>
      <c r="F42" s="75"/>
      <c r="G42" s="75"/>
      <c r="H42" s="75"/>
      <c r="I42" s="75"/>
      <c r="J42" s="75" t="s">
        <v>191</v>
      </c>
      <c r="K42" s="75" t="s">
        <v>191</v>
      </c>
      <c r="L42" s="75"/>
      <c r="M42" s="75"/>
      <c r="N42" s="75" t="s">
        <v>191</v>
      </c>
      <c r="O42" s="75" t="s">
        <v>191</v>
      </c>
      <c r="P42" s="75"/>
      <c r="Q42" s="75"/>
      <c r="R42" s="75" t="s">
        <v>191</v>
      </c>
      <c r="S42" s="75" t="s">
        <v>191</v>
      </c>
      <c r="T42" s="75"/>
      <c r="U42" s="75"/>
      <c r="V42" s="74"/>
      <c r="W42" s="74" t="s">
        <v>107</v>
      </c>
      <c r="X42" s="76">
        <v>80000</v>
      </c>
      <c r="Y42" s="76">
        <v>80000</v>
      </c>
      <c r="Z42" s="77"/>
      <c r="AA42" s="88"/>
    </row>
    <row r="43" spans="1:27" ht="15" customHeight="1" x14ac:dyDescent="0.25">
      <c r="A43" s="10">
        <v>29100</v>
      </c>
      <c r="B43" s="209" t="s">
        <v>127</v>
      </c>
      <c r="C43" s="74" t="s">
        <v>43</v>
      </c>
      <c r="D43" s="75"/>
      <c r="E43" s="75"/>
      <c r="F43" s="75"/>
      <c r="G43" s="75"/>
      <c r="H43" s="75"/>
      <c r="I43" s="75"/>
      <c r="J43" s="75" t="s">
        <v>308</v>
      </c>
      <c r="K43" s="75" t="s">
        <v>308</v>
      </c>
      <c r="L43" s="75"/>
      <c r="M43" s="75"/>
      <c r="N43" s="75" t="s">
        <v>308</v>
      </c>
      <c r="O43" s="75" t="s">
        <v>308</v>
      </c>
      <c r="P43" s="75"/>
      <c r="Q43" s="75"/>
      <c r="R43" s="75" t="s">
        <v>308</v>
      </c>
      <c r="S43" s="75" t="s">
        <v>308</v>
      </c>
      <c r="T43" s="75"/>
      <c r="U43" s="75"/>
      <c r="V43" s="74"/>
      <c r="W43" s="74" t="s">
        <v>95</v>
      </c>
      <c r="X43" s="76">
        <v>136037</v>
      </c>
      <c r="Y43" s="76">
        <v>136037</v>
      </c>
    </row>
    <row r="44" spans="1:27" ht="15" customHeight="1" x14ac:dyDescent="0.25">
      <c r="A44" s="10">
        <v>29100</v>
      </c>
      <c r="B44" s="209" t="s">
        <v>127</v>
      </c>
      <c r="C44" s="74" t="s">
        <v>43</v>
      </c>
      <c r="D44" s="75"/>
      <c r="E44" s="75"/>
      <c r="F44" s="75"/>
      <c r="G44" s="75"/>
      <c r="H44" s="75"/>
      <c r="I44" s="75"/>
      <c r="J44" s="75" t="s">
        <v>186</v>
      </c>
      <c r="K44" s="75" t="s">
        <v>186</v>
      </c>
      <c r="L44" s="75"/>
      <c r="M44" s="75"/>
      <c r="N44" s="75" t="s">
        <v>186</v>
      </c>
      <c r="O44" s="75" t="s">
        <v>186</v>
      </c>
      <c r="P44" s="75"/>
      <c r="Q44" s="75"/>
      <c r="R44" s="75" t="s">
        <v>186</v>
      </c>
      <c r="S44" s="75" t="s">
        <v>186</v>
      </c>
      <c r="T44" s="75"/>
      <c r="U44" s="75"/>
      <c r="V44" s="74"/>
      <c r="W44" s="74" t="s">
        <v>103</v>
      </c>
      <c r="X44" s="76">
        <v>136037</v>
      </c>
      <c r="Y44" s="76">
        <v>136037</v>
      </c>
    </row>
    <row r="45" spans="1:27" ht="15" customHeight="1" x14ac:dyDescent="0.25">
      <c r="A45" s="10">
        <v>29100</v>
      </c>
      <c r="B45" s="209" t="s">
        <v>127</v>
      </c>
      <c r="C45" s="74" t="s">
        <v>43</v>
      </c>
      <c r="D45" s="75"/>
      <c r="E45" s="75"/>
      <c r="F45" s="75"/>
      <c r="G45" s="75"/>
      <c r="H45" s="75"/>
      <c r="I45" s="75"/>
      <c r="J45" s="75" t="s">
        <v>190</v>
      </c>
      <c r="K45" s="75" t="s">
        <v>190</v>
      </c>
      <c r="L45" s="75"/>
      <c r="M45" s="75"/>
      <c r="N45" s="75" t="s">
        <v>190</v>
      </c>
      <c r="O45" s="75" t="s">
        <v>190</v>
      </c>
      <c r="P45" s="75"/>
      <c r="Q45" s="75"/>
      <c r="R45" s="75" t="s">
        <v>190</v>
      </c>
      <c r="S45" s="75" t="s">
        <v>190</v>
      </c>
      <c r="T45" s="75"/>
      <c r="U45" s="75"/>
      <c r="V45" s="74"/>
      <c r="W45" s="74" t="s">
        <v>103</v>
      </c>
      <c r="X45" s="76">
        <v>136037</v>
      </c>
      <c r="Y45" s="76">
        <v>136037</v>
      </c>
      <c r="Z45" s="77"/>
    </row>
    <row r="46" spans="1:27" ht="15" customHeight="1" x14ac:dyDescent="0.25">
      <c r="A46" s="10">
        <v>31100</v>
      </c>
      <c r="B46" s="209" t="s">
        <v>129</v>
      </c>
      <c r="C46" s="74" t="s">
        <v>40</v>
      </c>
      <c r="D46" s="75"/>
      <c r="E46" s="75"/>
      <c r="F46" s="75"/>
      <c r="G46" s="75"/>
      <c r="H46" s="75"/>
      <c r="I46" s="75"/>
      <c r="J46" s="75" t="s">
        <v>308</v>
      </c>
      <c r="K46" s="75" t="s">
        <v>308</v>
      </c>
      <c r="L46" s="75"/>
      <c r="M46" s="75"/>
      <c r="N46" s="75" t="s">
        <v>308</v>
      </c>
      <c r="O46" s="75" t="s">
        <v>308</v>
      </c>
      <c r="P46" s="75"/>
      <c r="Q46" s="75"/>
      <c r="R46" s="75" t="s">
        <v>308</v>
      </c>
      <c r="S46" s="75" t="s">
        <v>308</v>
      </c>
      <c r="T46" s="75"/>
      <c r="U46" s="75"/>
      <c r="V46" s="74"/>
      <c r="W46" s="74" t="s">
        <v>95</v>
      </c>
      <c r="X46" s="76">
        <v>50000</v>
      </c>
      <c r="Y46" s="76">
        <v>50000</v>
      </c>
    </row>
    <row r="47" spans="1:27" ht="15" customHeight="1" x14ac:dyDescent="0.25">
      <c r="A47" s="10">
        <v>31100</v>
      </c>
      <c r="B47" s="209" t="s">
        <v>129</v>
      </c>
      <c r="C47" s="74" t="s">
        <v>40</v>
      </c>
      <c r="D47" s="75"/>
      <c r="E47" s="75"/>
      <c r="F47" s="75"/>
      <c r="G47" s="75"/>
      <c r="H47" s="75"/>
      <c r="I47" s="75"/>
      <c r="J47" s="75" t="s">
        <v>183</v>
      </c>
      <c r="K47" s="75" t="s">
        <v>183</v>
      </c>
      <c r="L47" s="75"/>
      <c r="M47" s="75"/>
      <c r="N47" s="75" t="s">
        <v>183</v>
      </c>
      <c r="O47" s="75" t="s">
        <v>183</v>
      </c>
      <c r="P47" s="75"/>
      <c r="Q47" s="75"/>
      <c r="R47" s="75" t="s">
        <v>183</v>
      </c>
      <c r="S47" s="75" t="s">
        <v>183</v>
      </c>
      <c r="T47" s="75"/>
      <c r="U47" s="75"/>
      <c r="V47" s="74"/>
      <c r="W47" s="74" t="s">
        <v>314</v>
      </c>
      <c r="X47" s="76">
        <v>50000</v>
      </c>
      <c r="Y47" s="76">
        <v>50000</v>
      </c>
    </row>
    <row r="48" spans="1:27" ht="15" customHeight="1" x14ac:dyDescent="0.25">
      <c r="A48" s="10">
        <v>31100</v>
      </c>
      <c r="B48" s="209" t="s">
        <v>129</v>
      </c>
      <c r="C48" s="74" t="s">
        <v>40</v>
      </c>
      <c r="D48" s="75"/>
      <c r="E48" s="75"/>
      <c r="F48" s="75"/>
      <c r="G48" s="75"/>
      <c r="H48" s="75"/>
      <c r="I48" s="75"/>
      <c r="J48" s="75" t="s">
        <v>185</v>
      </c>
      <c r="K48" s="75" t="s">
        <v>185</v>
      </c>
      <c r="L48" s="75"/>
      <c r="M48" s="75"/>
      <c r="N48" s="75" t="s">
        <v>185</v>
      </c>
      <c r="O48" s="75" t="s">
        <v>185</v>
      </c>
      <c r="P48" s="75"/>
      <c r="Q48" s="75"/>
      <c r="R48" s="75" t="s">
        <v>185</v>
      </c>
      <c r="S48" s="75" t="s">
        <v>185</v>
      </c>
      <c r="T48" s="75"/>
      <c r="U48" s="75"/>
      <c r="V48" s="75"/>
      <c r="W48" s="74" t="s">
        <v>314</v>
      </c>
      <c r="X48" s="76">
        <v>70000</v>
      </c>
      <c r="Y48" s="76">
        <v>70000</v>
      </c>
    </row>
    <row r="49" spans="1:26" ht="15" customHeight="1" x14ac:dyDescent="0.25">
      <c r="A49" s="10">
        <v>31100</v>
      </c>
      <c r="B49" s="209" t="s">
        <v>129</v>
      </c>
      <c r="C49" s="74" t="s">
        <v>40</v>
      </c>
      <c r="D49" s="75"/>
      <c r="E49" s="75"/>
      <c r="F49" s="75"/>
      <c r="G49" s="75"/>
      <c r="H49" s="75"/>
      <c r="I49" s="75"/>
      <c r="J49" s="75" t="s">
        <v>187</v>
      </c>
      <c r="K49" s="75" t="s">
        <v>187</v>
      </c>
      <c r="L49" s="75"/>
      <c r="M49" s="75"/>
      <c r="N49" s="75" t="s">
        <v>187</v>
      </c>
      <c r="O49" s="75" t="s">
        <v>187</v>
      </c>
      <c r="P49" s="75"/>
      <c r="Q49" s="75"/>
      <c r="R49" s="75" t="s">
        <v>187</v>
      </c>
      <c r="S49" s="75" t="s">
        <v>187</v>
      </c>
      <c r="T49" s="75"/>
      <c r="U49" s="75"/>
      <c r="V49" s="75"/>
      <c r="W49" s="74" t="s">
        <v>103</v>
      </c>
      <c r="X49" s="76">
        <v>60000</v>
      </c>
      <c r="Y49" s="76">
        <v>60000</v>
      </c>
    </row>
    <row r="50" spans="1:26" ht="15" customHeight="1" x14ac:dyDescent="0.25">
      <c r="A50" s="10">
        <v>31100</v>
      </c>
      <c r="B50" s="209" t="s">
        <v>129</v>
      </c>
      <c r="C50" s="74" t="s">
        <v>40</v>
      </c>
      <c r="D50" s="75"/>
      <c r="E50" s="75"/>
      <c r="F50" s="75"/>
      <c r="G50" s="75"/>
      <c r="H50" s="75"/>
      <c r="I50" s="75"/>
      <c r="J50" s="75" t="s">
        <v>189</v>
      </c>
      <c r="K50" s="75" t="s">
        <v>189</v>
      </c>
      <c r="L50" s="75"/>
      <c r="M50" s="75"/>
      <c r="N50" s="75" t="s">
        <v>189</v>
      </c>
      <c r="O50" s="75" t="s">
        <v>189</v>
      </c>
      <c r="P50" s="75"/>
      <c r="Q50" s="75"/>
      <c r="R50" s="75" t="s">
        <v>189</v>
      </c>
      <c r="S50" s="75" t="s">
        <v>189</v>
      </c>
      <c r="T50" s="75"/>
      <c r="U50" s="75"/>
      <c r="V50" s="75"/>
      <c r="W50" s="74" t="s">
        <v>107</v>
      </c>
      <c r="X50" s="76">
        <v>50000</v>
      </c>
      <c r="Y50" s="76">
        <v>50000</v>
      </c>
    </row>
    <row r="51" spans="1:26" ht="15" customHeight="1" x14ac:dyDescent="0.25">
      <c r="A51" s="10">
        <v>31100</v>
      </c>
      <c r="B51" s="209" t="s">
        <v>129</v>
      </c>
      <c r="C51" s="74" t="s">
        <v>40</v>
      </c>
      <c r="D51" s="75"/>
      <c r="E51" s="75"/>
      <c r="F51" s="75"/>
      <c r="G51" s="75"/>
      <c r="H51" s="75"/>
      <c r="I51" s="75"/>
      <c r="J51" s="75" t="s">
        <v>191</v>
      </c>
      <c r="K51" s="75" t="s">
        <v>191</v>
      </c>
      <c r="L51" s="75"/>
      <c r="M51" s="75"/>
      <c r="N51" s="75" t="s">
        <v>191</v>
      </c>
      <c r="O51" s="75" t="s">
        <v>191</v>
      </c>
      <c r="P51" s="75"/>
      <c r="Q51" s="75"/>
      <c r="R51" s="75" t="s">
        <v>191</v>
      </c>
      <c r="S51" s="75" t="s">
        <v>191</v>
      </c>
      <c r="T51" s="75"/>
      <c r="U51" s="75"/>
      <c r="V51" s="74"/>
      <c r="W51" s="74" t="s">
        <v>107</v>
      </c>
      <c r="X51" s="76">
        <v>70000</v>
      </c>
      <c r="Y51" s="76">
        <v>70000</v>
      </c>
      <c r="Z51" s="77"/>
    </row>
    <row r="52" spans="1:26" ht="15" customHeight="1" x14ac:dyDescent="0.25">
      <c r="A52" s="10">
        <v>31500</v>
      </c>
      <c r="B52" s="209" t="s">
        <v>315</v>
      </c>
      <c r="C52" s="74" t="s">
        <v>40</v>
      </c>
      <c r="D52" s="75"/>
      <c r="E52" s="75"/>
      <c r="F52" s="75"/>
      <c r="G52" s="75"/>
      <c r="H52" s="75"/>
      <c r="I52" s="75"/>
      <c r="J52" s="75" t="s">
        <v>308</v>
      </c>
      <c r="K52" s="75" t="s">
        <v>308</v>
      </c>
      <c r="L52" s="75"/>
      <c r="M52" s="75"/>
      <c r="N52" s="75" t="s">
        <v>308</v>
      </c>
      <c r="O52" s="75" t="s">
        <v>308</v>
      </c>
      <c r="P52" s="75"/>
      <c r="Q52" s="75"/>
      <c r="R52" s="75" t="s">
        <v>308</v>
      </c>
      <c r="S52" s="75" t="s">
        <v>308</v>
      </c>
      <c r="T52" s="75"/>
      <c r="U52" s="75"/>
      <c r="V52" s="74"/>
      <c r="W52" s="74" t="s">
        <v>95</v>
      </c>
      <c r="X52" s="76">
        <v>33500</v>
      </c>
      <c r="Y52" s="76">
        <v>33500</v>
      </c>
    </row>
    <row r="53" spans="1:26" ht="15" customHeight="1" x14ac:dyDescent="0.25">
      <c r="A53" s="10">
        <v>31500</v>
      </c>
      <c r="B53" s="209" t="s">
        <v>315</v>
      </c>
      <c r="C53" s="74" t="s">
        <v>40</v>
      </c>
      <c r="D53" s="75"/>
      <c r="E53" s="75"/>
      <c r="F53" s="75"/>
      <c r="G53" s="75"/>
      <c r="H53" s="75"/>
      <c r="I53" s="75"/>
      <c r="J53" s="75" t="s">
        <v>190</v>
      </c>
      <c r="K53" s="75" t="s">
        <v>190</v>
      </c>
      <c r="L53" s="75"/>
      <c r="M53" s="75"/>
      <c r="N53" s="75" t="s">
        <v>190</v>
      </c>
      <c r="O53" s="75" t="s">
        <v>190</v>
      </c>
      <c r="P53" s="75"/>
      <c r="Q53" s="75"/>
      <c r="R53" s="75" t="s">
        <v>190</v>
      </c>
      <c r="S53" s="75" t="s">
        <v>190</v>
      </c>
      <c r="T53" s="75"/>
      <c r="U53" s="75"/>
      <c r="V53" s="74"/>
      <c r="W53" s="74" t="s">
        <v>107</v>
      </c>
      <c r="X53" s="76">
        <v>33500</v>
      </c>
      <c r="Y53" s="76">
        <v>33500</v>
      </c>
      <c r="Z53" s="77"/>
    </row>
    <row r="54" spans="1:26" ht="15" customHeight="1" x14ac:dyDescent="0.25">
      <c r="A54" s="10">
        <v>32100</v>
      </c>
      <c r="B54" s="209" t="s">
        <v>316</v>
      </c>
      <c r="C54" s="74" t="s">
        <v>40</v>
      </c>
      <c r="D54" s="75"/>
      <c r="E54" s="75"/>
      <c r="F54" s="75"/>
      <c r="G54" s="75"/>
      <c r="H54" s="75"/>
      <c r="I54" s="75"/>
      <c r="J54" s="75" t="s">
        <v>308</v>
      </c>
      <c r="K54" s="75" t="s">
        <v>308</v>
      </c>
      <c r="L54" s="75"/>
      <c r="M54" s="75"/>
      <c r="N54" s="75" t="s">
        <v>308</v>
      </c>
      <c r="O54" s="75" t="s">
        <v>308</v>
      </c>
      <c r="P54" s="75"/>
      <c r="Q54" s="75"/>
      <c r="R54" s="75" t="s">
        <v>308</v>
      </c>
      <c r="S54" s="75" t="s">
        <v>308</v>
      </c>
      <c r="T54" s="75"/>
      <c r="U54" s="75"/>
      <c r="V54" s="74"/>
      <c r="W54" s="74" t="s">
        <v>95</v>
      </c>
      <c r="X54" s="76">
        <v>5000</v>
      </c>
      <c r="Y54" s="76">
        <v>5000</v>
      </c>
    </row>
    <row r="55" spans="1:26" ht="15" customHeight="1" x14ac:dyDescent="0.25">
      <c r="A55" s="10">
        <v>32100</v>
      </c>
      <c r="B55" s="209" t="s">
        <v>316</v>
      </c>
      <c r="C55" s="74" t="s">
        <v>40</v>
      </c>
      <c r="D55" s="75"/>
      <c r="E55" s="75"/>
      <c r="F55" s="75"/>
      <c r="G55" s="75"/>
      <c r="H55" s="75"/>
      <c r="I55" s="75"/>
      <c r="J55" s="75" t="s">
        <v>191</v>
      </c>
      <c r="K55" s="75" t="s">
        <v>191</v>
      </c>
      <c r="L55" s="75"/>
      <c r="M55" s="75"/>
      <c r="N55" s="75" t="s">
        <v>191</v>
      </c>
      <c r="O55" s="75" t="s">
        <v>191</v>
      </c>
      <c r="P55" s="75"/>
      <c r="Q55" s="75"/>
      <c r="R55" s="75" t="s">
        <v>191</v>
      </c>
      <c r="S55" s="75" t="s">
        <v>191</v>
      </c>
      <c r="T55" s="75"/>
      <c r="U55" s="75"/>
      <c r="V55" s="74"/>
      <c r="W55" s="74" t="s">
        <v>107</v>
      </c>
      <c r="X55" s="76">
        <v>5000</v>
      </c>
      <c r="Y55" s="76">
        <v>5000</v>
      </c>
      <c r="Z55" s="77"/>
    </row>
    <row r="56" spans="1:26" ht="15" customHeight="1" x14ac:dyDescent="0.25">
      <c r="A56" s="10">
        <v>32200</v>
      </c>
      <c r="B56" s="209" t="s">
        <v>317</v>
      </c>
      <c r="C56" s="74" t="s">
        <v>40</v>
      </c>
      <c r="D56" s="75"/>
      <c r="E56" s="75"/>
      <c r="F56" s="75"/>
      <c r="G56" s="75"/>
      <c r="H56" s="75"/>
      <c r="I56" s="75"/>
      <c r="J56" s="75" t="s">
        <v>308</v>
      </c>
      <c r="K56" s="75" t="s">
        <v>308</v>
      </c>
      <c r="L56" s="75"/>
      <c r="M56" s="75"/>
      <c r="N56" s="75" t="s">
        <v>308</v>
      </c>
      <c r="O56" s="75" t="s">
        <v>308</v>
      </c>
      <c r="P56" s="75"/>
      <c r="Q56" s="75"/>
      <c r="R56" s="75" t="s">
        <v>308</v>
      </c>
      <c r="S56" s="75" t="s">
        <v>308</v>
      </c>
      <c r="T56" s="75"/>
      <c r="U56" s="75"/>
      <c r="V56" s="74"/>
      <c r="W56" s="74" t="s">
        <v>95</v>
      </c>
      <c r="X56" s="76">
        <v>6000</v>
      </c>
      <c r="Y56" s="76">
        <v>6000</v>
      </c>
    </row>
    <row r="57" spans="1:26" ht="15" customHeight="1" x14ac:dyDescent="0.25">
      <c r="A57" s="10">
        <v>32200</v>
      </c>
      <c r="B57" s="209" t="s">
        <v>317</v>
      </c>
      <c r="C57" s="74" t="s">
        <v>40</v>
      </c>
      <c r="D57" s="75"/>
      <c r="E57" s="75"/>
      <c r="F57" s="75"/>
      <c r="G57" s="75"/>
      <c r="H57" s="75"/>
      <c r="I57" s="75"/>
      <c r="J57" s="75" t="s">
        <v>191</v>
      </c>
      <c r="K57" s="75" t="s">
        <v>191</v>
      </c>
      <c r="L57" s="75"/>
      <c r="M57" s="75"/>
      <c r="N57" s="75" t="s">
        <v>191</v>
      </c>
      <c r="O57" s="75" t="s">
        <v>191</v>
      </c>
      <c r="P57" s="75"/>
      <c r="Q57" s="75"/>
      <c r="R57" s="75" t="s">
        <v>191</v>
      </c>
      <c r="S57" s="75" t="s">
        <v>191</v>
      </c>
      <c r="T57" s="75"/>
      <c r="U57" s="75"/>
      <c r="V57" s="74"/>
      <c r="W57" s="74" t="s">
        <v>107</v>
      </c>
      <c r="X57" s="76">
        <v>6000</v>
      </c>
      <c r="Y57" s="76">
        <v>6000</v>
      </c>
      <c r="Z57" s="77"/>
    </row>
    <row r="58" spans="1:26" ht="15" customHeight="1" x14ac:dyDescent="0.25">
      <c r="A58" s="10">
        <v>32300</v>
      </c>
      <c r="B58" s="209" t="s">
        <v>318</v>
      </c>
      <c r="C58" s="74" t="s">
        <v>40</v>
      </c>
      <c r="D58" s="75"/>
      <c r="E58" s="75"/>
      <c r="F58" s="75"/>
      <c r="G58" s="75"/>
      <c r="H58" s="75"/>
      <c r="I58" s="75"/>
      <c r="J58" s="75" t="s">
        <v>308</v>
      </c>
      <c r="K58" s="75" t="s">
        <v>308</v>
      </c>
      <c r="L58" s="75"/>
      <c r="M58" s="75"/>
      <c r="N58" s="75" t="s">
        <v>308</v>
      </c>
      <c r="O58" s="75" t="s">
        <v>308</v>
      </c>
      <c r="P58" s="75"/>
      <c r="Q58" s="75"/>
      <c r="R58" s="75" t="s">
        <v>308</v>
      </c>
      <c r="S58" s="75" t="s">
        <v>308</v>
      </c>
      <c r="T58" s="75"/>
      <c r="U58" s="75"/>
      <c r="V58" s="74"/>
      <c r="W58" s="74" t="s">
        <v>95</v>
      </c>
      <c r="X58" s="76">
        <v>21000</v>
      </c>
      <c r="Y58" s="76">
        <v>21000</v>
      </c>
    </row>
    <row r="59" spans="1:26" ht="15" customHeight="1" x14ac:dyDescent="0.25">
      <c r="A59" s="10">
        <v>32300</v>
      </c>
      <c r="B59" s="209" t="s">
        <v>318</v>
      </c>
      <c r="C59" s="74" t="s">
        <v>40</v>
      </c>
      <c r="D59" s="75"/>
      <c r="E59" s="75"/>
      <c r="F59" s="75"/>
      <c r="G59" s="75"/>
      <c r="H59" s="75"/>
      <c r="I59" s="75"/>
      <c r="J59" s="75" t="s">
        <v>191</v>
      </c>
      <c r="K59" s="75" t="s">
        <v>191</v>
      </c>
      <c r="L59" s="75"/>
      <c r="M59" s="75"/>
      <c r="N59" s="75" t="s">
        <v>191</v>
      </c>
      <c r="O59" s="75" t="s">
        <v>191</v>
      </c>
      <c r="P59" s="75"/>
      <c r="Q59" s="75"/>
      <c r="R59" s="75" t="s">
        <v>191</v>
      </c>
      <c r="S59" s="75" t="s">
        <v>191</v>
      </c>
      <c r="T59" s="75"/>
      <c r="U59" s="75"/>
      <c r="V59" s="74"/>
      <c r="W59" s="74" t="s">
        <v>107</v>
      </c>
      <c r="X59" s="76">
        <v>21000</v>
      </c>
      <c r="Y59" s="76">
        <v>21000</v>
      </c>
      <c r="Z59" s="77"/>
    </row>
    <row r="60" spans="1:26" ht="15" customHeight="1" x14ac:dyDescent="0.25">
      <c r="A60" s="10">
        <v>33100</v>
      </c>
      <c r="B60" s="209" t="s">
        <v>135</v>
      </c>
      <c r="C60" s="74" t="s">
        <v>40</v>
      </c>
      <c r="D60" s="75"/>
      <c r="E60" s="75"/>
      <c r="F60" s="75"/>
      <c r="G60" s="75"/>
      <c r="H60" s="75"/>
      <c r="I60" s="75"/>
      <c r="J60" s="75" t="s">
        <v>308</v>
      </c>
      <c r="K60" s="75" t="s">
        <v>308</v>
      </c>
      <c r="L60" s="75"/>
      <c r="M60" s="75"/>
      <c r="N60" s="75" t="s">
        <v>308</v>
      </c>
      <c r="O60" s="75" t="s">
        <v>308</v>
      </c>
      <c r="P60" s="75"/>
      <c r="Q60" s="75"/>
      <c r="R60" s="75" t="s">
        <v>308</v>
      </c>
      <c r="S60" s="75" t="s">
        <v>308</v>
      </c>
      <c r="T60" s="75"/>
      <c r="U60" s="75"/>
      <c r="V60" s="74"/>
      <c r="W60" s="74" t="s">
        <v>95</v>
      </c>
      <c r="X60" s="76">
        <v>60000</v>
      </c>
      <c r="Y60" s="76">
        <v>60000</v>
      </c>
    </row>
    <row r="61" spans="1:26" ht="15" customHeight="1" x14ac:dyDescent="0.25">
      <c r="A61" s="10">
        <v>33100</v>
      </c>
      <c r="B61" s="209" t="s">
        <v>135</v>
      </c>
      <c r="C61" s="74" t="s">
        <v>40</v>
      </c>
      <c r="D61" s="75"/>
      <c r="E61" s="75"/>
      <c r="F61" s="75"/>
      <c r="G61" s="75"/>
      <c r="H61" s="75"/>
      <c r="I61" s="75"/>
      <c r="J61" s="75" t="s">
        <v>186</v>
      </c>
      <c r="K61" s="75" t="s">
        <v>186</v>
      </c>
      <c r="L61" s="75"/>
      <c r="M61" s="75"/>
      <c r="N61" s="75" t="s">
        <v>186</v>
      </c>
      <c r="O61" s="75" t="s">
        <v>186</v>
      </c>
      <c r="P61" s="75"/>
      <c r="Q61" s="75"/>
      <c r="R61" s="75" t="s">
        <v>186</v>
      </c>
      <c r="S61" s="75" t="s">
        <v>186</v>
      </c>
      <c r="T61" s="75"/>
      <c r="U61" s="75"/>
      <c r="V61" s="74"/>
      <c r="W61" s="74" t="s">
        <v>103</v>
      </c>
      <c r="X61" s="76">
        <v>59282</v>
      </c>
      <c r="Y61" s="76">
        <v>59282</v>
      </c>
    </row>
    <row r="62" spans="1:26" ht="15" customHeight="1" x14ac:dyDescent="0.25">
      <c r="A62" s="10">
        <v>33100</v>
      </c>
      <c r="B62" s="209" t="s">
        <v>135</v>
      </c>
      <c r="C62" s="74" t="s">
        <v>40</v>
      </c>
      <c r="D62" s="75"/>
      <c r="E62" s="75"/>
      <c r="F62" s="75"/>
      <c r="G62" s="75"/>
      <c r="H62" s="75"/>
      <c r="I62" s="75"/>
      <c r="J62" s="75" t="s">
        <v>191</v>
      </c>
      <c r="K62" s="75" t="s">
        <v>191</v>
      </c>
      <c r="L62" s="75"/>
      <c r="M62" s="75"/>
      <c r="N62" s="75" t="s">
        <v>191</v>
      </c>
      <c r="O62" s="75" t="s">
        <v>191</v>
      </c>
      <c r="P62" s="75"/>
      <c r="Q62" s="75"/>
      <c r="R62" s="75" t="s">
        <v>191</v>
      </c>
      <c r="S62" s="75" t="s">
        <v>191</v>
      </c>
      <c r="T62" s="75"/>
      <c r="U62" s="75"/>
      <c r="V62" s="74"/>
      <c r="W62" s="74" t="s">
        <v>107</v>
      </c>
      <c r="X62" s="76">
        <v>60000</v>
      </c>
      <c r="Y62" s="76">
        <v>60000</v>
      </c>
      <c r="Z62" s="77"/>
    </row>
    <row r="63" spans="1:26" ht="15" customHeight="1" x14ac:dyDescent="0.25">
      <c r="A63" s="10">
        <v>33300</v>
      </c>
      <c r="B63" s="209" t="s">
        <v>139</v>
      </c>
      <c r="C63" s="74" t="s">
        <v>40</v>
      </c>
      <c r="D63" s="75"/>
      <c r="E63" s="75"/>
      <c r="F63" s="75"/>
      <c r="G63" s="75"/>
      <c r="H63" s="75"/>
      <c r="I63" s="75"/>
      <c r="J63" s="75" t="s">
        <v>308</v>
      </c>
      <c r="K63" s="75" t="s">
        <v>308</v>
      </c>
      <c r="L63" s="75"/>
      <c r="M63" s="75"/>
      <c r="N63" s="75" t="s">
        <v>308</v>
      </c>
      <c r="O63" s="75" t="s">
        <v>308</v>
      </c>
      <c r="P63" s="75"/>
      <c r="Q63" s="75"/>
      <c r="R63" s="75" t="s">
        <v>308</v>
      </c>
      <c r="S63" s="75" t="s">
        <v>308</v>
      </c>
      <c r="T63" s="75"/>
      <c r="U63" s="75"/>
      <c r="V63" s="74"/>
      <c r="W63" s="74" t="s">
        <v>95</v>
      </c>
      <c r="X63" s="76">
        <v>25000</v>
      </c>
      <c r="Y63" s="76">
        <v>25000</v>
      </c>
    </row>
    <row r="64" spans="1:26" ht="15" customHeight="1" x14ac:dyDescent="0.25">
      <c r="A64" s="10">
        <v>33300</v>
      </c>
      <c r="B64" s="209" t="s">
        <v>139</v>
      </c>
      <c r="C64" s="74" t="s">
        <v>40</v>
      </c>
      <c r="D64" s="75"/>
      <c r="E64" s="75"/>
      <c r="F64" s="75"/>
      <c r="G64" s="75"/>
      <c r="H64" s="75"/>
      <c r="I64" s="75"/>
      <c r="J64" s="75" t="s">
        <v>191</v>
      </c>
      <c r="K64" s="75" t="s">
        <v>191</v>
      </c>
      <c r="L64" s="75"/>
      <c r="M64" s="75"/>
      <c r="N64" s="75" t="s">
        <v>191</v>
      </c>
      <c r="O64" s="75" t="s">
        <v>191</v>
      </c>
      <c r="P64" s="75"/>
      <c r="Q64" s="75"/>
      <c r="R64" s="75" t="s">
        <v>191</v>
      </c>
      <c r="S64" s="75" t="s">
        <v>191</v>
      </c>
      <c r="T64" s="75"/>
      <c r="U64" s="75"/>
      <c r="V64" s="74"/>
      <c r="W64" s="74" t="s">
        <v>107</v>
      </c>
      <c r="X64" s="76">
        <v>25000</v>
      </c>
      <c r="Y64" s="76">
        <v>25000</v>
      </c>
      <c r="Z64" s="77"/>
    </row>
    <row r="65" spans="1:26" ht="15" customHeight="1" x14ac:dyDescent="0.25">
      <c r="A65" s="10">
        <v>33400</v>
      </c>
      <c r="B65" s="209" t="s">
        <v>141</v>
      </c>
      <c r="C65" s="74" t="s">
        <v>40</v>
      </c>
      <c r="D65" s="75"/>
      <c r="E65" s="75"/>
      <c r="F65" s="75"/>
      <c r="G65" s="75"/>
      <c r="H65" s="75"/>
      <c r="I65" s="75"/>
      <c r="J65" s="75" t="s">
        <v>308</v>
      </c>
      <c r="K65" s="75" t="s">
        <v>308</v>
      </c>
      <c r="L65" s="75"/>
      <c r="M65" s="75"/>
      <c r="N65" s="75" t="s">
        <v>308</v>
      </c>
      <c r="O65" s="75" t="s">
        <v>308</v>
      </c>
      <c r="P65" s="75"/>
      <c r="Q65" s="75"/>
      <c r="R65" s="75" t="s">
        <v>308</v>
      </c>
      <c r="S65" s="75" t="s">
        <v>308</v>
      </c>
      <c r="T65" s="75"/>
      <c r="U65" s="75"/>
      <c r="V65" s="74"/>
      <c r="W65" s="74" t="s">
        <v>95</v>
      </c>
      <c r="X65" s="76">
        <v>3929</v>
      </c>
      <c r="Y65" s="76">
        <v>3929</v>
      </c>
    </row>
    <row r="66" spans="1:26" ht="15" customHeight="1" x14ac:dyDescent="0.25">
      <c r="A66" s="10">
        <v>33400</v>
      </c>
      <c r="B66" s="209" t="s">
        <v>141</v>
      </c>
      <c r="C66" s="74" t="s">
        <v>40</v>
      </c>
      <c r="D66" s="75"/>
      <c r="E66" s="75"/>
      <c r="F66" s="75"/>
      <c r="G66" s="75"/>
      <c r="H66" s="75"/>
      <c r="I66" s="75"/>
      <c r="J66" s="75" t="s">
        <v>190</v>
      </c>
      <c r="K66" s="75" t="s">
        <v>190</v>
      </c>
      <c r="L66" s="75"/>
      <c r="M66" s="75"/>
      <c r="N66" s="75" t="s">
        <v>190</v>
      </c>
      <c r="O66" s="75" t="s">
        <v>190</v>
      </c>
      <c r="P66" s="75"/>
      <c r="Q66" s="75"/>
      <c r="R66" s="75" t="s">
        <v>190</v>
      </c>
      <c r="S66" s="75" t="s">
        <v>190</v>
      </c>
      <c r="T66" s="75"/>
      <c r="U66" s="75"/>
      <c r="V66" s="74"/>
      <c r="W66" s="74" t="s">
        <v>107</v>
      </c>
      <c r="X66" s="76">
        <v>3929</v>
      </c>
      <c r="Y66" s="76">
        <v>3929</v>
      </c>
      <c r="Z66" s="77"/>
    </row>
    <row r="67" spans="1:26" ht="15" customHeight="1" x14ac:dyDescent="0.25">
      <c r="A67" s="10">
        <v>33500</v>
      </c>
      <c r="B67" s="209" t="s">
        <v>143</v>
      </c>
      <c r="C67" s="74" t="s">
        <v>40</v>
      </c>
      <c r="D67" s="75"/>
      <c r="E67" s="75"/>
      <c r="F67" s="75"/>
      <c r="G67" s="75"/>
      <c r="H67" s="75"/>
      <c r="I67" s="75"/>
      <c r="J67" s="75" t="s">
        <v>308</v>
      </c>
      <c r="K67" s="75" t="s">
        <v>308</v>
      </c>
      <c r="L67" s="75"/>
      <c r="M67" s="75"/>
      <c r="N67" s="75" t="s">
        <v>308</v>
      </c>
      <c r="O67" s="75" t="s">
        <v>308</v>
      </c>
      <c r="P67" s="75"/>
      <c r="Q67" s="75"/>
      <c r="R67" s="75" t="s">
        <v>308</v>
      </c>
      <c r="S67" s="75" t="s">
        <v>308</v>
      </c>
      <c r="T67" s="75"/>
      <c r="U67" s="75"/>
      <c r="V67" s="74"/>
      <c r="W67" s="74" t="s">
        <v>95</v>
      </c>
      <c r="X67" s="76">
        <v>11456</v>
      </c>
      <c r="Y67" s="76">
        <v>11456</v>
      </c>
    </row>
    <row r="68" spans="1:26" ht="15" customHeight="1" x14ac:dyDescent="0.25">
      <c r="A68" s="10">
        <v>33500</v>
      </c>
      <c r="B68" s="209" t="s">
        <v>143</v>
      </c>
      <c r="C68" s="74" t="s">
        <v>40</v>
      </c>
      <c r="D68" s="75"/>
      <c r="E68" s="75"/>
      <c r="F68" s="75"/>
      <c r="G68" s="75"/>
      <c r="H68" s="75"/>
      <c r="I68" s="75"/>
      <c r="J68" s="75" t="s">
        <v>186</v>
      </c>
      <c r="K68" s="75" t="s">
        <v>186</v>
      </c>
      <c r="L68" s="75"/>
      <c r="M68" s="75"/>
      <c r="N68" s="75" t="s">
        <v>186</v>
      </c>
      <c r="O68" s="75" t="s">
        <v>186</v>
      </c>
      <c r="P68" s="75"/>
      <c r="Q68" s="75"/>
      <c r="R68" s="75" t="s">
        <v>186</v>
      </c>
      <c r="S68" s="75" t="s">
        <v>186</v>
      </c>
      <c r="T68" s="75"/>
      <c r="U68" s="75"/>
      <c r="V68" s="75"/>
      <c r="W68" s="74" t="s">
        <v>103</v>
      </c>
      <c r="X68" s="76">
        <v>11456</v>
      </c>
      <c r="Y68" s="76">
        <v>11456</v>
      </c>
    </row>
    <row r="69" spans="1:26" ht="15" customHeight="1" x14ac:dyDescent="0.25">
      <c r="A69" s="10">
        <v>33500</v>
      </c>
      <c r="B69" s="209" t="s">
        <v>143</v>
      </c>
      <c r="C69" s="74" t="s">
        <v>40</v>
      </c>
      <c r="D69" s="75"/>
      <c r="E69" s="75"/>
      <c r="F69" s="75"/>
      <c r="G69" s="75"/>
      <c r="H69" s="75"/>
      <c r="I69" s="75"/>
      <c r="J69" s="75" t="s">
        <v>191</v>
      </c>
      <c r="K69" s="75" t="s">
        <v>191</v>
      </c>
      <c r="L69" s="75"/>
      <c r="M69" s="75"/>
      <c r="N69" s="75" t="s">
        <v>191</v>
      </c>
      <c r="O69" s="75" t="s">
        <v>191</v>
      </c>
      <c r="P69" s="75"/>
      <c r="Q69" s="75"/>
      <c r="R69" s="75" t="s">
        <v>191</v>
      </c>
      <c r="S69" s="75" t="s">
        <v>191</v>
      </c>
      <c r="T69" s="75"/>
      <c r="U69" s="75"/>
      <c r="V69" s="74"/>
      <c r="W69" s="74" t="s">
        <v>107</v>
      </c>
      <c r="X69" s="76">
        <v>11456</v>
      </c>
      <c r="Y69" s="76">
        <v>11456</v>
      </c>
      <c r="Z69" s="77"/>
    </row>
    <row r="70" spans="1:26" ht="15" customHeight="1" x14ac:dyDescent="0.25">
      <c r="A70" s="10">
        <v>34400</v>
      </c>
      <c r="B70" s="209" t="s">
        <v>144</v>
      </c>
      <c r="C70" s="74" t="s">
        <v>40</v>
      </c>
      <c r="D70" s="75"/>
      <c r="E70" s="75"/>
      <c r="F70" s="75"/>
      <c r="G70" s="75"/>
      <c r="H70" s="75"/>
      <c r="I70" s="75"/>
      <c r="J70" s="75" t="s">
        <v>308</v>
      </c>
      <c r="K70" s="75" t="s">
        <v>308</v>
      </c>
      <c r="L70" s="75"/>
      <c r="M70" s="75"/>
      <c r="N70" s="75" t="s">
        <v>308</v>
      </c>
      <c r="O70" s="75" t="s">
        <v>308</v>
      </c>
      <c r="P70" s="75"/>
      <c r="Q70" s="75"/>
      <c r="R70" s="75" t="s">
        <v>308</v>
      </c>
      <c r="S70" s="75" t="s">
        <v>308</v>
      </c>
      <c r="T70" s="75"/>
      <c r="U70" s="75"/>
      <c r="V70" s="74"/>
      <c r="W70" s="74" t="s">
        <v>95</v>
      </c>
      <c r="X70" s="76">
        <v>30000</v>
      </c>
      <c r="Y70" s="76">
        <v>30000</v>
      </c>
    </row>
    <row r="71" spans="1:26" ht="15" customHeight="1" x14ac:dyDescent="0.25">
      <c r="A71" s="10">
        <v>34400</v>
      </c>
      <c r="B71" s="209" t="s">
        <v>144</v>
      </c>
      <c r="C71" s="74" t="s">
        <v>40</v>
      </c>
      <c r="D71" s="75"/>
      <c r="E71" s="75"/>
      <c r="F71" s="75"/>
      <c r="G71" s="75"/>
      <c r="H71" s="75"/>
      <c r="I71" s="75"/>
      <c r="J71" s="75" t="s">
        <v>185</v>
      </c>
      <c r="K71" s="75" t="s">
        <v>185</v>
      </c>
      <c r="L71" s="75"/>
      <c r="M71" s="75"/>
      <c r="N71" s="75" t="s">
        <v>185</v>
      </c>
      <c r="O71" s="75" t="s">
        <v>185</v>
      </c>
      <c r="P71" s="75"/>
      <c r="Q71" s="75"/>
      <c r="R71" s="75" t="s">
        <v>185</v>
      </c>
      <c r="S71" s="75" t="s">
        <v>185</v>
      </c>
      <c r="T71" s="75"/>
      <c r="U71" s="75"/>
      <c r="V71" s="74"/>
      <c r="W71" s="74" t="s">
        <v>99</v>
      </c>
      <c r="X71" s="76">
        <v>30000</v>
      </c>
      <c r="Y71" s="76">
        <v>30000</v>
      </c>
    </row>
    <row r="72" spans="1:26" ht="15" customHeight="1" x14ac:dyDescent="0.25">
      <c r="A72" s="10">
        <v>34400</v>
      </c>
      <c r="B72" s="209" t="s">
        <v>144</v>
      </c>
      <c r="C72" s="74" t="s">
        <v>40</v>
      </c>
      <c r="D72" s="74"/>
      <c r="E72" s="75"/>
      <c r="F72" s="75"/>
      <c r="G72" s="75"/>
      <c r="H72" s="75"/>
      <c r="I72" s="75"/>
      <c r="J72" s="75" t="s">
        <v>191</v>
      </c>
      <c r="K72" s="75" t="s">
        <v>191</v>
      </c>
      <c r="L72" s="75"/>
      <c r="M72" s="75"/>
      <c r="N72" s="75" t="s">
        <v>191</v>
      </c>
      <c r="O72" s="75" t="s">
        <v>191</v>
      </c>
      <c r="P72" s="75"/>
      <c r="Q72" s="75"/>
      <c r="R72" s="75" t="s">
        <v>191</v>
      </c>
      <c r="S72" s="75" t="s">
        <v>191</v>
      </c>
      <c r="T72" s="75"/>
      <c r="U72" s="75"/>
      <c r="V72" s="74"/>
      <c r="W72" s="74" t="s">
        <v>107</v>
      </c>
      <c r="X72" s="76">
        <v>40000</v>
      </c>
      <c r="Y72" s="76">
        <v>40000</v>
      </c>
      <c r="Z72" s="77"/>
    </row>
    <row r="73" spans="1:26" ht="15" customHeight="1" x14ac:dyDescent="0.25">
      <c r="A73" s="10">
        <v>35100</v>
      </c>
      <c r="B73" s="209" t="s">
        <v>319</v>
      </c>
      <c r="C73" s="74" t="s">
        <v>40</v>
      </c>
      <c r="D73" s="75"/>
      <c r="E73" s="75"/>
      <c r="F73" s="75"/>
      <c r="G73" s="75"/>
      <c r="H73" s="75"/>
      <c r="I73" s="75"/>
      <c r="J73" s="75" t="s">
        <v>182</v>
      </c>
      <c r="K73" s="75" t="s">
        <v>182</v>
      </c>
      <c r="L73" s="75"/>
      <c r="M73" s="75"/>
      <c r="N73" s="75" t="s">
        <v>182</v>
      </c>
      <c r="O73" s="75" t="s">
        <v>182</v>
      </c>
      <c r="P73" s="75"/>
      <c r="Q73" s="75"/>
      <c r="R73" s="75" t="s">
        <v>182</v>
      </c>
      <c r="S73" s="75" t="s">
        <v>182</v>
      </c>
      <c r="T73" s="75"/>
      <c r="U73" s="75"/>
      <c r="V73" s="74"/>
      <c r="W73" s="74" t="s">
        <v>95</v>
      </c>
      <c r="X73" s="76">
        <v>1218</v>
      </c>
      <c r="Y73" s="76">
        <v>1218</v>
      </c>
    </row>
    <row r="74" spans="1:26" ht="15" customHeight="1" x14ac:dyDescent="0.25">
      <c r="A74" s="10">
        <v>35100</v>
      </c>
      <c r="B74" s="209" t="s">
        <v>319</v>
      </c>
      <c r="C74" s="74" t="s">
        <v>40</v>
      </c>
      <c r="D74" s="75"/>
      <c r="E74" s="75"/>
      <c r="F74" s="75"/>
      <c r="G74" s="75"/>
      <c r="H74" s="75"/>
      <c r="I74" s="75"/>
      <c r="J74" s="75" t="s">
        <v>189</v>
      </c>
      <c r="K74" s="75" t="s">
        <v>189</v>
      </c>
      <c r="L74" s="75"/>
      <c r="M74" s="75"/>
      <c r="N74" s="75" t="s">
        <v>189</v>
      </c>
      <c r="O74" s="75" t="s">
        <v>189</v>
      </c>
      <c r="P74" s="75"/>
      <c r="Q74" s="75"/>
      <c r="R74" s="75" t="s">
        <v>189</v>
      </c>
      <c r="S74" s="75" t="s">
        <v>189</v>
      </c>
      <c r="T74" s="75"/>
      <c r="U74" s="75"/>
      <c r="V74" s="74"/>
      <c r="W74" s="74" t="s">
        <v>107</v>
      </c>
      <c r="X74" s="76">
        <v>1218</v>
      </c>
      <c r="Y74" s="76">
        <v>1218</v>
      </c>
      <c r="Z74" s="77"/>
    </row>
    <row r="75" spans="1:26" ht="15" customHeight="1" x14ac:dyDescent="0.25">
      <c r="A75" s="10">
        <v>35400</v>
      </c>
      <c r="B75" s="209" t="s">
        <v>320</v>
      </c>
      <c r="C75" s="74" t="s">
        <v>40</v>
      </c>
      <c r="D75" s="75"/>
      <c r="E75" s="75"/>
      <c r="F75" s="75"/>
      <c r="G75" s="75"/>
      <c r="H75" s="75"/>
      <c r="I75" s="75"/>
      <c r="J75" s="75" t="s">
        <v>183</v>
      </c>
      <c r="K75" s="75" t="s">
        <v>183</v>
      </c>
      <c r="L75" s="75"/>
      <c r="M75" s="75"/>
      <c r="N75" s="75" t="s">
        <v>183</v>
      </c>
      <c r="O75" s="75" t="s">
        <v>183</v>
      </c>
      <c r="P75" s="75"/>
      <c r="Q75" s="75"/>
      <c r="R75" s="75" t="s">
        <v>183</v>
      </c>
      <c r="S75" s="75" t="s">
        <v>183</v>
      </c>
      <c r="T75" s="75"/>
      <c r="U75" s="75"/>
      <c r="V75" s="74"/>
      <c r="W75" s="74" t="s">
        <v>314</v>
      </c>
      <c r="X75" s="76">
        <v>200</v>
      </c>
      <c r="Y75" s="76">
        <v>200</v>
      </c>
    </row>
    <row r="76" spans="1:26" ht="15" customHeight="1" x14ac:dyDescent="0.25">
      <c r="A76" s="10">
        <v>35500</v>
      </c>
      <c r="B76" s="209" t="s">
        <v>321</v>
      </c>
      <c r="C76" s="74" t="s">
        <v>40</v>
      </c>
      <c r="D76" s="75"/>
      <c r="E76" s="75"/>
      <c r="F76" s="75"/>
      <c r="G76" s="75"/>
      <c r="H76" s="75"/>
      <c r="I76" s="75"/>
      <c r="J76" s="75" t="s">
        <v>308</v>
      </c>
      <c r="K76" s="75" t="s">
        <v>308</v>
      </c>
      <c r="L76" s="75"/>
      <c r="M76" s="75"/>
      <c r="N76" s="75" t="s">
        <v>308</v>
      </c>
      <c r="O76" s="75" t="s">
        <v>308</v>
      </c>
      <c r="P76" s="75"/>
      <c r="Q76" s="75"/>
      <c r="R76" s="75" t="s">
        <v>308</v>
      </c>
      <c r="S76" s="75" t="s">
        <v>308</v>
      </c>
      <c r="T76" s="75"/>
      <c r="U76" s="75"/>
      <c r="V76" s="74"/>
      <c r="W76" s="74" t="s">
        <v>95</v>
      </c>
      <c r="X76" s="76">
        <v>30000</v>
      </c>
      <c r="Y76" s="76">
        <v>30000</v>
      </c>
    </row>
    <row r="77" spans="1:26" ht="15" customHeight="1" x14ac:dyDescent="0.25">
      <c r="A77" s="10">
        <v>35500</v>
      </c>
      <c r="B77" s="209" t="s">
        <v>321</v>
      </c>
      <c r="C77" s="74" t="s">
        <v>40</v>
      </c>
      <c r="D77" s="75"/>
      <c r="E77" s="75"/>
      <c r="F77" s="75"/>
      <c r="G77" s="75"/>
      <c r="H77" s="75"/>
      <c r="I77" s="75"/>
      <c r="J77" s="75" t="s">
        <v>186</v>
      </c>
      <c r="K77" s="75" t="s">
        <v>186</v>
      </c>
      <c r="L77" s="75"/>
      <c r="M77" s="75"/>
      <c r="N77" s="75" t="s">
        <v>186</v>
      </c>
      <c r="O77" s="75" t="s">
        <v>186</v>
      </c>
      <c r="P77" s="75"/>
      <c r="Q77" s="75"/>
      <c r="R77" s="75" t="s">
        <v>186</v>
      </c>
      <c r="S77" s="75" t="s">
        <v>186</v>
      </c>
      <c r="T77" s="75"/>
      <c r="U77" s="75"/>
      <c r="V77" s="74"/>
      <c r="W77" s="74" t="s">
        <v>103</v>
      </c>
      <c r="X77" s="76">
        <v>30000</v>
      </c>
      <c r="Y77" s="76">
        <v>30000</v>
      </c>
    </row>
    <row r="78" spans="1:26" ht="15" customHeight="1" x14ac:dyDescent="0.25">
      <c r="A78" s="10">
        <v>35500</v>
      </c>
      <c r="B78" s="209" t="s">
        <v>321</v>
      </c>
      <c r="C78" s="74" t="s">
        <v>40</v>
      </c>
      <c r="D78" s="75"/>
      <c r="E78" s="75"/>
      <c r="F78" s="75"/>
      <c r="G78" s="75"/>
      <c r="H78" s="75"/>
      <c r="I78" s="75"/>
      <c r="J78" s="75" t="s">
        <v>191</v>
      </c>
      <c r="K78" s="75" t="s">
        <v>191</v>
      </c>
      <c r="L78" s="75"/>
      <c r="M78" s="75"/>
      <c r="N78" s="75" t="s">
        <v>191</v>
      </c>
      <c r="O78" s="75" t="s">
        <v>191</v>
      </c>
      <c r="P78" s="75"/>
      <c r="Q78" s="75"/>
      <c r="R78" s="75" t="s">
        <v>191</v>
      </c>
      <c r="S78" s="75" t="s">
        <v>191</v>
      </c>
      <c r="T78" s="75"/>
      <c r="U78" s="75"/>
      <c r="V78" s="74"/>
      <c r="W78" s="74" t="s">
        <v>107</v>
      </c>
      <c r="X78" s="76">
        <v>40000</v>
      </c>
      <c r="Y78" s="76">
        <v>40000</v>
      </c>
      <c r="Z78" s="77"/>
    </row>
    <row r="79" spans="1:26" ht="15" customHeight="1" x14ac:dyDescent="0.25">
      <c r="A79" s="10">
        <v>35650</v>
      </c>
      <c r="B79" s="209" t="s">
        <v>322</v>
      </c>
      <c r="C79" s="74" t="s">
        <v>40</v>
      </c>
      <c r="D79" s="75"/>
      <c r="E79" s="75"/>
      <c r="F79" s="75"/>
      <c r="G79" s="75"/>
      <c r="H79" s="75"/>
      <c r="I79" s="75"/>
      <c r="J79" s="75" t="s">
        <v>308</v>
      </c>
      <c r="K79" s="75" t="s">
        <v>308</v>
      </c>
      <c r="L79" s="75"/>
      <c r="M79" s="75"/>
      <c r="N79" s="75" t="s">
        <v>308</v>
      </c>
      <c r="O79" s="75" t="s">
        <v>308</v>
      </c>
      <c r="P79" s="75"/>
      <c r="Q79" s="75"/>
      <c r="R79" s="75" t="s">
        <v>308</v>
      </c>
      <c r="S79" s="75" t="s">
        <v>308</v>
      </c>
      <c r="T79" s="75"/>
      <c r="U79" s="75"/>
      <c r="V79" s="74"/>
      <c r="W79" s="74" t="s">
        <v>107</v>
      </c>
      <c r="X79" s="76">
        <v>4660</v>
      </c>
      <c r="Y79" s="76">
        <v>4660</v>
      </c>
    </row>
    <row r="80" spans="1:26" ht="15" customHeight="1" x14ac:dyDescent="0.25">
      <c r="A80" s="10">
        <v>35650</v>
      </c>
      <c r="B80" s="209" t="s">
        <v>322</v>
      </c>
      <c r="C80" s="74" t="s">
        <v>40</v>
      </c>
      <c r="D80" s="75"/>
      <c r="E80" s="75"/>
      <c r="F80" s="75"/>
      <c r="G80" s="75"/>
      <c r="H80" s="75"/>
      <c r="I80" s="75"/>
      <c r="J80" s="75" t="s">
        <v>190</v>
      </c>
      <c r="K80" s="75" t="s">
        <v>190</v>
      </c>
      <c r="L80" s="75"/>
      <c r="M80" s="75"/>
      <c r="N80" s="75" t="s">
        <v>190</v>
      </c>
      <c r="O80" s="75" t="s">
        <v>190</v>
      </c>
      <c r="P80" s="75"/>
      <c r="Q80" s="75"/>
      <c r="R80" s="75" t="s">
        <v>190</v>
      </c>
      <c r="S80" s="75" t="s">
        <v>190</v>
      </c>
      <c r="T80" s="75"/>
      <c r="U80" s="75"/>
      <c r="V80" s="74"/>
      <c r="W80" s="74" t="s">
        <v>107</v>
      </c>
      <c r="X80" s="76">
        <v>4660</v>
      </c>
      <c r="Y80" s="76">
        <v>4660</v>
      </c>
      <c r="Z80" s="77"/>
    </row>
    <row r="81" spans="1:26" ht="15" customHeight="1" x14ac:dyDescent="0.25">
      <c r="A81" s="10">
        <v>35800</v>
      </c>
      <c r="B81" s="209" t="s">
        <v>161</v>
      </c>
      <c r="C81" s="74" t="s">
        <v>40</v>
      </c>
      <c r="D81" s="75"/>
      <c r="E81" s="75"/>
      <c r="F81" s="75"/>
      <c r="G81" s="75"/>
      <c r="H81" s="75"/>
      <c r="I81" s="75"/>
      <c r="J81" s="75" t="s">
        <v>308</v>
      </c>
      <c r="K81" s="75" t="s">
        <v>308</v>
      </c>
      <c r="L81" s="75"/>
      <c r="M81" s="75"/>
      <c r="N81" s="75" t="s">
        <v>308</v>
      </c>
      <c r="O81" s="75" t="s">
        <v>308</v>
      </c>
      <c r="P81" s="75"/>
      <c r="Q81" s="75"/>
      <c r="R81" s="75" t="s">
        <v>308</v>
      </c>
      <c r="S81" s="75" t="s">
        <v>308</v>
      </c>
      <c r="T81" s="75"/>
      <c r="U81" s="75"/>
      <c r="V81" s="74"/>
      <c r="W81" s="74" t="s">
        <v>95</v>
      </c>
      <c r="X81" s="76">
        <v>15000</v>
      </c>
      <c r="Y81" s="76">
        <v>15000</v>
      </c>
    </row>
    <row r="82" spans="1:26" ht="15" customHeight="1" x14ac:dyDescent="0.25">
      <c r="A82" s="10">
        <v>35800</v>
      </c>
      <c r="B82" s="209" t="s">
        <v>161</v>
      </c>
      <c r="C82" s="74" t="s">
        <v>40</v>
      </c>
      <c r="D82" s="75"/>
      <c r="E82" s="75"/>
      <c r="F82" s="75"/>
      <c r="G82" s="75"/>
      <c r="H82" s="75"/>
      <c r="I82" s="75"/>
      <c r="J82" s="75" t="s">
        <v>186</v>
      </c>
      <c r="K82" s="75" t="s">
        <v>186</v>
      </c>
      <c r="L82" s="75"/>
      <c r="M82" s="75"/>
      <c r="N82" s="75" t="s">
        <v>186</v>
      </c>
      <c r="O82" s="75" t="s">
        <v>186</v>
      </c>
      <c r="P82" s="75"/>
      <c r="Q82" s="75"/>
      <c r="R82" s="75" t="s">
        <v>186</v>
      </c>
      <c r="S82" s="75" t="s">
        <v>186</v>
      </c>
      <c r="T82" s="75"/>
      <c r="U82" s="75"/>
      <c r="V82" s="74"/>
      <c r="W82" s="74" t="s">
        <v>103</v>
      </c>
      <c r="X82" s="76">
        <v>15000</v>
      </c>
      <c r="Y82" s="76">
        <v>15000</v>
      </c>
    </row>
    <row r="83" spans="1:26" ht="15" customHeight="1" x14ac:dyDescent="0.25">
      <c r="A83" s="10">
        <v>35800</v>
      </c>
      <c r="B83" s="209" t="s">
        <v>161</v>
      </c>
      <c r="C83" s="74" t="s">
        <v>40</v>
      </c>
      <c r="D83" s="75"/>
      <c r="E83" s="75"/>
      <c r="F83" s="75"/>
      <c r="G83" s="75"/>
      <c r="H83" s="75"/>
      <c r="I83" s="75"/>
      <c r="J83" s="75" t="s">
        <v>191</v>
      </c>
      <c r="K83" s="75" t="s">
        <v>191</v>
      </c>
      <c r="L83" s="75"/>
      <c r="M83" s="75"/>
      <c r="N83" s="75" t="s">
        <v>191</v>
      </c>
      <c r="O83" s="75" t="s">
        <v>191</v>
      </c>
      <c r="P83" s="75"/>
      <c r="Q83" s="75"/>
      <c r="R83" s="75" t="s">
        <v>191</v>
      </c>
      <c r="S83" s="75" t="s">
        <v>191</v>
      </c>
      <c r="T83" s="75"/>
      <c r="U83" s="75"/>
      <c r="V83" s="74"/>
      <c r="W83" s="74" t="s">
        <v>107</v>
      </c>
      <c r="X83" s="76">
        <v>20000</v>
      </c>
      <c r="Y83" s="76">
        <v>20000</v>
      </c>
      <c r="Z83" s="77"/>
    </row>
    <row r="84" spans="1:26" ht="15" customHeight="1" x14ac:dyDescent="0.25">
      <c r="A84" s="10">
        <v>36100</v>
      </c>
      <c r="B84" s="209" t="s">
        <v>162</v>
      </c>
      <c r="C84" s="74" t="s">
        <v>40</v>
      </c>
      <c r="D84" s="75"/>
      <c r="E84" s="75"/>
      <c r="F84" s="75"/>
      <c r="G84" s="75"/>
      <c r="H84" s="75"/>
      <c r="I84" s="75"/>
      <c r="J84" s="75" t="s">
        <v>182</v>
      </c>
      <c r="K84" s="75" t="s">
        <v>182</v>
      </c>
      <c r="L84" s="75"/>
      <c r="M84" s="75"/>
      <c r="N84" s="75" t="s">
        <v>182</v>
      </c>
      <c r="O84" s="75" t="s">
        <v>182</v>
      </c>
      <c r="P84" s="75"/>
      <c r="Q84" s="75"/>
      <c r="R84" s="75" t="s">
        <v>182</v>
      </c>
      <c r="S84" s="75" t="s">
        <v>182</v>
      </c>
      <c r="T84" s="75"/>
      <c r="U84" s="75"/>
      <c r="V84" s="74"/>
      <c r="W84" s="74" t="s">
        <v>95</v>
      </c>
      <c r="X84" s="76">
        <v>3456</v>
      </c>
      <c r="Y84" s="76">
        <v>3456</v>
      </c>
    </row>
    <row r="85" spans="1:26" ht="15" customHeight="1" x14ac:dyDescent="0.25">
      <c r="A85" s="10">
        <v>36100</v>
      </c>
      <c r="B85" s="209" t="s">
        <v>162</v>
      </c>
      <c r="C85" s="74" t="s">
        <v>40</v>
      </c>
      <c r="D85" s="75"/>
      <c r="E85" s="75"/>
      <c r="F85" s="75"/>
      <c r="G85" s="75"/>
      <c r="H85" s="75"/>
      <c r="I85" s="75"/>
      <c r="J85" s="75" t="s">
        <v>190</v>
      </c>
      <c r="K85" s="75" t="s">
        <v>190</v>
      </c>
      <c r="L85" s="75"/>
      <c r="M85" s="75"/>
      <c r="N85" s="75" t="s">
        <v>190</v>
      </c>
      <c r="O85" s="75" t="s">
        <v>190</v>
      </c>
      <c r="P85" s="75"/>
      <c r="Q85" s="75"/>
      <c r="R85" s="75" t="s">
        <v>190</v>
      </c>
      <c r="S85" s="75" t="s">
        <v>190</v>
      </c>
      <c r="T85" s="75"/>
      <c r="U85" s="75"/>
      <c r="V85" s="74"/>
      <c r="W85" s="74" t="s">
        <v>107</v>
      </c>
      <c r="X85" s="76">
        <v>3456</v>
      </c>
      <c r="Y85" s="76">
        <v>3456</v>
      </c>
      <c r="Z85" s="77"/>
    </row>
    <row r="86" spans="1:26" ht="15" customHeight="1" x14ac:dyDescent="0.25">
      <c r="A86" s="10">
        <v>36200</v>
      </c>
      <c r="B86" s="209" t="s">
        <v>323</v>
      </c>
      <c r="C86" s="74" t="s">
        <v>40</v>
      </c>
      <c r="D86" s="75"/>
      <c r="E86" s="75"/>
      <c r="F86" s="75"/>
      <c r="G86" s="75"/>
      <c r="H86" s="75"/>
      <c r="I86" s="75"/>
      <c r="J86" s="75" t="s">
        <v>308</v>
      </c>
      <c r="K86" s="75" t="s">
        <v>308</v>
      </c>
      <c r="L86" s="75"/>
      <c r="M86" s="75"/>
      <c r="N86" s="75" t="s">
        <v>308</v>
      </c>
      <c r="O86" s="75" t="s">
        <v>308</v>
      </c>
      <c r="P86" s="75"/>
      <c r="Q86" s="75"/>
      <c r="R86" s="75" t="s">
        <v>308</v>
      </c>
      <c r="S86" s="75" t="s">
        <v>308</v>
      </c>
      <c r="T86" s="75"/>
      <c r="U86" s="75"/>
      <c r="V86" s="74"/>
      <c r="W86" s="74" t="s">
        <v>95</v>
      </c>
      <c r="X86" s="76">
        <v>7500</v>
      </c>
      <c r="Y86" s="76">
        <v>7500</v>
      </c>
    </row>
    <row r="87" spans="1:26" ht="15" customHeight="1" x14ac:dyDescent="0.25">
      <c r="A87" s="10">
        <v>36200</v>
      </c>
      <c r="B87" s="209" t="s">
        <v>323</v>
      </c>
      <c r="C87" s="74" t="s">
        <v>40</v>
      </c>
      <c r="D87" s="75"/>
      <c r="E87" s="75"/>
      <c r="F87" s="75"/>
      <c r="G87" s="75"/>
      <c r="H87" s="75"/>
      <c r="I87" s="75"/>
      <c r="J87" s="75" t="s">
        <v>187</v>
      </c>
      <c r="K87" s="75" t="s">
        <v>187</v>
      </c>
      <c r="L87" s="75"/>
      <c r="M87" s="75"/>
      <c r="N87" s="75" t="s">
        <v>187</v>
      </c>
      <c r="O87" s="75" t="s">
        <v>187</v>
      </c>
      <c r="P87" s="75"/>
      <c r="Q87" s="75"/>
      <c r="R87" s="75" t="s">
        <v>187</v>
      </c>
      <c r="S87" s="75" t="s">
        <v>187</v>
      </c>
      <c r="T87" s="75"/>
      <c r="U87" s="75"/>
      <c r="V87" s="75"/>
      <c r="W87" s="74" t="s">
        <v>103</v>
      </c>
      <c r="X87" s="76">
        <v>7500</v>
      </c>
      <c r="Y87" s="76">
        <v>7500</v>
      </c>
      <c r="Z87" s="77"/>
    </row>
    <row r="88" spans="1:26" ht="15" customHeight="1" x14ac:dyDescent="0.25">
      <c r="A88" s="10">
        <v>36300</v>
      </c>
      <c r="B88" s="209" t="s">
        <v>324</v>
      </c>
      <c r="C88" s="74" t="s">
        <v>40</v>
      </c>
      <c r="D88" s="75"/>
      <c r="E88" s="75"/>
      <c r="F88" s="75"/>
      <c r="G88" s="75"/>
      <c r="H88" s="75"/>
      <c r="I88" s="75"/>
      <c r="J88" s="75" t="s">
        <v>308</v>
      </c>
      <c r="K88" s="75" t="s">
        <v>308</v>
      </c>
      <c r="L88" s="75"/>
      <c r="M88" s="75"/>
      <c r="N88" s="75" t="s">
        <v>308</v>
      </c>
      <c r="O88" s="75" t="s">
        <v>308</v>
      </c>
      <c r="P88" s="75"/>
      <c r="Q88" s="75"/>
      <c r="R88" s="75" t="s">
        <v>308</v>
      </c>
      <c r="S88" s="75" t="s">
        <v>308</v>
      </c>
      <c r="T88" s="75"/>
      <c r="U88" s="75"/>
      <c r="V88" s="75"/>
      <c r="W88" s="74" t="s">
        <v>95</v>
      </c>
      <c r="X88" s="76">
        <v>30000</v>
      </c>
      <c r="Y88" s="76">
        <v>30000</v>
      </c>
    </row>
    <row r="89" spans="1:26" ht="15" customHeight="1" x14ac:dyDescent="0.25">
      <c r="A89" s="10">
        <v>36300</v>
      </c>
      <c r="B89" s="209" t="s">
        <v>324</v>
      </c>
      <c r="C89" s="74" t="s">
        <v>43</v>
      </c>
      <c r="D89" s="75"/>
      <c r="E89" s="75"/>
      <c r="F89" s="75"/>
      <c r="G89" s="75"/>
      <c r="H89" s="75"/>
      <c r="I89" s="75"/>
      <c r="J89" s="75" t="s">
        <v>185</v>
      </c>
      <c r="K89" s="75" t="s">
        <v>185</v>
      </c>
      <c r="L89" s="75"/>
      <c r="M89" s="75"/>
      <c r="N89" s="75" t="s">
        <v>185</v>
      </c>
      <c r="O89" s="75" t="s">
        <v>185</v>
      </c>
      <c r="P89" s="75"/>
      <c r="Q89" s="75"/>
      <c r="R89" s="75" t="s">
        <v>185</v>
      </c>
      <c r="S89" s="75" t="s">
        <v>185</v>
      </c>
      <c r="T89" s="75"/>
      <c r="U89" s="75"/>
      <c r="V89" s="75"/>
      <c r="W89" s="74" t="s">
        <v>99</v>
      </c>
      <c r="X89" s="76">
        <v>20000</v>
      </c>
      <c r="Y89" s="76">
        <v>20000</v>
      </c>
    </row>
    <row r="90" spans="1:26" ht="15" customHeight="1" x14ac:dyDescent="0.25">
      <c r="A90" s="10">
        <v>36300</v>
      </c>
      <c r="B90" s="209" t="s">
        <v>324</v>
      </c>
      <c r="C90" s="74" t="s">
        <v>43</v>
      </c>
      <c r="D90" s="75"/>
      <c r="E90" s="75"/>
      <c r="F90" s="75"/>
      <c r="G90" s="75"/>
      <c r="H90" s="75"/>
      <c r="I90" s="75"/>
      <c r="J90" s="75" t="s">
        <v>190</v>
      </c>
      <c r="K90" s="75" t="s">
        <v>190</v>
      </c>
      <c r="L90" s="75"/>
      <c r="M90" s="75"/>
      <c r="N90" s="75" t="s">
        <v>190</v>
      </c>
      <c r="O90" s="75" t="s">
        <v>190</v>
      </c>
      <c r="P90" s="75"/>
      <c r="Q90" s="75"/>
      <c r="R90" s="75" t="s">
        <v>190</v>
      </c>
      <c r="S90" s="75" t="s">
        <v>190</v>
      </c>
      <c r="T90" s="75"/>
      <c r="U90" s="75"/>
      <c r="V90" s="75"/>
      <c r="W90" s="74" t="s">
        <v>107</v>
      </c>
      <c r="X90" s="76">
        <v>30000</v>
      </c>
      <c r="Y90" s="76">
        <v>20000</v>
      </c>
      <c r="Z90" s="77"/>
    </row>
    <row r="91" spans="1:26" ht="15" customHeight="1" x14ac:dyDescent="0.25">
      <c r="A91" s="10">
        <v>36400</v>
      </c>
      <c r="B91" s="209" t="s">
        <v>164</v>
      </c>
      <c r="C91" s="74" t="s">
        <v>40</v>
      </c>
      <c r="D91" s="75"/>
      <c r="E91" s="75"/>
      <c r="F91" s="75"/>
      <c r="G91" s="75"/>
      <c r="H91" s="75"/>
      <c r="I91" s="75"/>
      <c r="J91" s="75" t="s">
        <v>182</v>
      </c>
      <c r="K91" s="75" t="s">
        <v>182</v>
      </c>
      <c r="L91" s="75"/>
      <c r="M91" s="75"/>
      <c r="N91" s="75" t="s">
        <v>182</v>
      </c>
      <c r="O91" s="75" t="s">
        <v>182</v>
      </c>
      <c r="P91" s="75"/>
      <c r="Q91" s="75"/>
      <c r="R91" s="75" t="s">
        <v>182</v>
      </c>
      <c r="S91" s="75" t="s">
        <v>182</v>
      </c>
      <c r="T91" s="75"/>
      <c r="U91" s="75"/>
      <c r="V91" s="75"/>
      <c r="W91" s="74" t="s">
        <v>95</v>
      </c>
      <c r="X91" s="76">
        <v>7500</v>
      </c>
      <c r="Y91" s="76">
        <v>7500</v>
      </c>
    </row>
    <row r="92" spans="1:26" ht="15" customHeight="1" x14ac:dyDescent="0.25">
      <c r="A92" s="10">
        <v>36400</v>
      </c>
      <c r="B92" s="209" t="s">
        <v>164</v>
      </c>
      <c r="C92" s="74" t="s">
        <v>40</v>
      </c>
      <c r="D92" s="75"/>
      <c r="E92" s="75"/>
      <c r="F92" s="75"/>
      <c r="G92" s="75"/>
      <c r="H92" s="75"/>
      <c r="I92" s="75"/>
      <c r="J92" s="75" t="s">
        <v>190</v>
      </c>
      <c r="K92" s="75" t="s">
        <v>190</v>
      </c>
      <c r="L92" s="75"/>
      <c r="M92" s="75"/>
      <c r="N92" s="75" t="s">
        <v>190</v>
      </c>
      <c r="O92" s="75" t="s">
        <v>190</v>
      </c>
      <c r="P92" s="75"/>
      <c r="Q92" s="75"/>
      <c r="R92" s="75" t="s">
        <v>190</v>
      </c>
      <c r="S92" s="75" t="s">
        <v>190</v>
      </c>
      <c r="T92" s="75"/>
      <c r="U92" s="75"/>
      <c r="V92" s="75"/>
      <c r="W92" s="74" t="s">
        <v>107</v>
      </c>
      <c r="X92" s="76">
        <v>7500</v>
      </c>
      <c r="Y92" s="76">
        <v>7500</v>
      </c>
      <c r="Z92" s="77"/>
    </row>
    <row r="93" spans="1:26" ht="15" customHeight="1" x14ac:dyDescent="0.25">
      <c r="A93" s="10">
        <v>36920</v>
      </c>
      <c r="B93" s="209" t="s">
        <v>165</v>
      </c>
      <c r="C93" s="74" t="s">
        <v>40</v>
      </c>
      <c r="D93" s="75"/>
      <c r="E93" s="75"/>
      <c r="F93" s="75"/>
      <c r="G93" s="75"/>
      <c r="H93" s="75"/>
      <c r="I93" s="75"/>
      <c r="J93" s="75" t="s">
        <v>308</v>
      </c>
      <c r="K93" s="75" t="s">
        <v>308</v>
      </c>
      <c r="L93" s="75"/>
      <c r="M93" s="75"/>
      <c r="N93" s="75" t="s">
        <v>308</v>
      </c>
      <c r="O93" s="75" t="s">
        <v>308</v>
      </c>
      <c r="P93" s="75"/>
      <c r="Q93" s="75"/>
      <c r="R93" s="75" t="s">
        <v>308</v>
      </c>
      <c r="S93" s="75" t="s">
        <v>308</v>
      </c>
      <c r="T93" s="75"/>
      <c r="U93" s="75"/>
      <c r="V93" s="75"/>
      <c r="W93" s="74" t="s">
        <v>95</v>
      </c>
      <c r="X93" s="76">
        <v>12500</v>
      </c>
      <c r="Y93" s="76">
        <v>12500</v>
      </c>
    </row>
    <row r="94" spans="1:26" ht="15" customHeight="1" x14ac:dyDescent="0.25">
      <c r="A94" s="10">
        <v>36920</v>
      </c>
      <c r="B94" s="209" t="s">
        <v>165</v>
      </c>
      <c r="C94" s="74" t="s">
        <v>40</v>
      </c>
      <c r="D94" s="75"/>
      <c r="E94" s="75"/>
      <c r="F94" s="75"/>
      <c r="G94" s="75"/>
      <c r="H94" s="75"/>
      <c r="I94" s="75"/>
      <c r="J94" s="75" t="s">
        <v>191</v>
      </c>
      <c r="K94" s="75" t="s">
        <v>191</v>
      </c>
      <c r="L94" s="75"/>
      <c r="M94" s="75"/>
      <c r="N94" s="75" t="s">
        <v>191</v>
      </c>
      <c r="O94" s="75" t="s">
        <v>191</v>
      </c>
      <c r="P94" s="75"/>
      <c r="Q94" s="75"/>
      <c r="R94" s="75" t="s">
        <v>191</v>
      </c>
      <c r="S94" s="75" t="s">
        <v>191</v>
      </c>
      <c r="T94" s="75"/>
      <c r="U94" s="75"/>
      <c r="V94" s="75"/>
      <c r="W94" s="74" t="s">
        <v>107</v>
      </c>
      <c r="X94" s="76">
        <v>12500</v>
      </c>
      <c r="Y94" s="76">
        <v>12500</v>
      </c>
      <c r="Z94" s="77"/>
    </row>
    <row r="95" spans="1:26" ht="15" customHeight="1" x14ac:dyDescent="0.25">
      <c r="A95" s="10">
        <v>36930</v>
      </c>
      <c r="B95" s="209" t="s">
        <v>166</v>
      </c>
      <c r="C95" s="74" t="s">
        <v>40</v>
      </c>
      <c r="D95" s="75"/>
      <c r="E95" s="75"/>
      <c r="F95" s="75"/>
      <c r="G95" s="75"/>
      <c r="H95" s="75"/>
      <c r="I95" s="75"/>
      <c r="J95" s="75" t="s">
        <v>182</v>
      </c>
      <c r="K95" s="75" t="s">
        <v>182</v>
      </c>
      <c r="L95" s="75"/>
      <c r="M95" s="75"/>
      <c r="N95" s="75" t="s">
        <v>182</v>
      </c>
      <c r="O95" s="75" t="s">
        <v>182</v>
      </c>
      <c r="P95" s="75"/>
      <c r="Q95" s="75"/>
      <c r="R95" s="75" t="s">
        <v>182</v>
      </c>
      <c r="S95" s="75" t="s">
        <v>182</v>
      </c>
      <c r="T95" s="75"/>
      <c r="U95" s="75"/>
      <c r="V95" s="75"/>
      <c r="W95" s="74" t="s">
        <v>95</v>
      </c>
      <c r="X95" s="76">
        <v>1048</v>
      </c>
      <c r="Y95" s="76">
        <v>1048</v>
      </c>
    </row>
    <row r="96" spans="1:26" ht="15" customHeight="1" x14ac:dyDescent="0.25">
      <c r="A96" s="10">
        <v>36930</v>
      </c>
      <c r="B96" s="209" t="s">
        <v>166</v>
      </c>
      <c r="C96" s="74" t="s">
        <v>40</v>
      </c>
      <c r="D96" s="75"/>
      <c r="E96" s="75"/>
      <c r="F96" s="75"/>
      <c r="G96" s="75"/>
      <c r="H96" s="75"/>
      <c r="I96" s="75"/>
      <c r="J96" s="75" t="s">
        <v>191</v>
      </c>
      <c r="K96" s="75" t="s">
        <v>191</v>
      </c>
      <c r="L96" s="75"/>
      <c r="M96" s="75"/>
      <c r="N96" s="75" t="s">
        <v>191</v>
      </c>
      <c r="O96" s="75" t="s">
        <v>191</v>
      </c>
      <c r="P96" s="75"/>
      <c r="Q96" s="75"/>
      <c r="R96" s="75" t="s">
        <v>191</v>
      </c>
      <c r="S96" s="75" t="s">
        <v>191</v>
      </c>
      <c r="T96" s="75"/>
      <c r="U96" s="75"/>
      <c r="V96" s="75"/>
      <c r="W96" s="74" t="s">
        <v>107</v>
      </c>
      <c r="X96" s="76">
        <v>1048</v>
      </c>
      <c r="Y96" s="76">
        <v>1048</v>
      </c>
      <c r="Z96" s="77"/>
    </row>
    <row r="97" spans="1:26" ht="15" customHeight="1" x14ac:dyDescent="0.25">
      <c r="A97" s="10">
        <v>37100</v>
      </c>
      <c r="B97" s="209" t="s">
        <v>325</v>
      </c>
      <c r="C97" s="74" t="s">
        <v>40</v>
      </c>
      <c r="D97" s="75"/>
      <c r="E97" s="75"/>
      <c r="F97" s="75"/>
      <c r="G97" s="75"/>
      <c r="H97" s="75"/>
      <c r="I97" s="75"/>
      <c r="J97" s="75" t="s">
        <v>186</v>
      </c>
      <c r="K97" s="75" t="s">
        <v>186</v>
      </c>
      <c r="L97" s="75"/>
      <c r="M97" s="75"/>
      <c r="N97" s="75" t="s">
        <v>186</v>
      </c>
      <c r="O97" s="75" t="s">
        <v>186</v>
      </c>
      <c r="P97" s="75"/>
      <c r="Q97" s="75"/>
      <c r="R97" s="75" t="s">
        <v>186</v>
      </c>
      <c r="S97" s="75" t="s">
        <v>186</v>
      </c>
      <c r="T97" s="75"/>
      <c r="U97" s="75"/>
      <c r="V97" s="75"/>
      <c r="W97" s="74" t="s">
        <v>103</v>
      </c>
      <c r="X97" s="76">
        <v>1724</v>
      </c>
      <c r="Y97" s="76">
        <v>1724</v>
      </c>
    </row>
    <row r="98" spans="1:26" ht="15" customHeight="1" x14ac:dyDescent="0.25">
      <c r="A98" s="10">
        <v>37200</v>
      </c>
      <c r="B98" s="209" t="s">
        <v>326</v>
      </c>
      <c r="C98" s="74" t="s">
        <v>40</v>
      </c>
      <c r="D98" s="75"/>
      <c r="E98" s="75"/>
      <c r="F98" s="75"/>
      <c r="G98" s="75"/>
      <c r="H98" s="75"/>
      <c r="I98" s="75"/>
      <c r="J98" s="75" t="s">
        <v>186</v>
      </c>
      <c r="K98" s="75" t="s">
        <v>186</v>
      </c>
      <c r="L98" s="75"/>
      <c r="M98" s="75"/>
      <c r="N98" s="75" t="s">
        <v>186</v>
      </c>
      <c r="O98" s="75" t="s">
        <v>186</v>
      </c>
      <c r="P98" s="75"/>
      <c r="Q98" s="75"/>
      <c r="R98" s="75" t="s">
        <v>186</v>
      </c>
      <c r="S98" s="75" t="s">
        <v>186</v>
      </c>
      <c r="T98" s="75"/>
      <c r="U98" s="75"/>
      <c r="V98" s="75"/>
      <c r="W98" s="74" t="s">
        <v>103</v>
      </c>
      <c r="X98" s="76">
        <v>20000</v>
      </c>
      <c r="Y98" s="76">
        <v>20000</v>
      </c>
    </row>
    <row r="99" spans="1:26" ht="15" customHeight="1" x14ac:dyDescent="0.25">
      <c r="A99" s="10">
        <v>37300</v>
      </c>
      <c r="B99" s="209" t="s">
        <v>327</v>
      </c>
      <c r="C99" s="74" t="s">
        <v>40</v>
      </c>
      <c r="D99" s="75"/>
      <c r="E99" s="75"/>
      <c r="F99" s="75"/>
      <c r="G99" s="75"/>
      <c r="H99" s="75"/>
      <c r="I99" s="75"/>
      <c r="J99" s="75" t="s">
        <v>308</v>
      </c>
      <c r="K99" s="75" t="s">
        <v>308</v>
      </c>
      <c r="L99" s="75"/>
      <c r="M99" s="75"/>
      <c r="N99" s="75" t="s">
        <v>308</v>
      </c>
      <c r="O99" s="75" t="s">
        <v>308</v>
      </c>
      <c r="P99" s="75"/>
      <c r="Q99" s="75"/>
      <c r="R99" s="75" t="s">
        <v>308</v>
      </c>
      <c r="S99" s="75" t="s">
        <v>308</v>
      </c>
      <c r="T99" s="75"/>
      <c r="U99" s="75"/>
      <c r="V99" s="75"/>
      <c r="W99" s="74" t="s">
        <v>95</v>
      </c>
      <c r="X99" s="76">
        <v>7500</v>
      </c>
      <c r="Y99" s="76">
        <v>7500</v>
      </c>
    </row>
    <row r="100" spans="1:26" ht="15" customHeight="1" x14ac:dyDescent="0.25">
      <c r="A100" s="10">
        <v>37300</v>
      </c>
      <c r="B100" s="209" t="s">
        <v>327</v>
      </c>
      <c r="C100" s="74" t="s">
        <v>40</v>
      </c>
      <c r="D100" s="75"/>
      <c r="E100" s="75"/>
      <c r="F100" s="75"/>
      <c r="G100" s="75"/>
      <c r="H100" s="75"/>
      <c r="I100" s="75"/>
      <c r="J100" s="75" t="s">
        <v>186</v>
      </c>
      <c r="K100" s="75" t="s">
        <v>186</v>
      </c>
      <c r="L100" s="75"/>
      <c r="M100" s="75"/>
      <c r="N100" s="75" t="s">
        <v>186</v>
      </c>
      <c r="O100" s="75" t="s">
        <v>186</v>
      </c>
      <c r="P100" s="75"/>
      <c r="Q100" s="75"/>
      <c r="R100" s="75" t="s">
        <v>186</v>
      </c>
      <c r="S100" s="75" t="s">
        <v>186</v>
      </c>
      <c r="T100" s="75"/>
      <c r="U100" s="75"/>
      <c r="V100" s="75"/>
      <c r="W100" s="74" t="s">
        <v>103</v>
      </c>
      <c r="X100" s="76">
        <v>7500</v>
      </c>
      <c r="Y100" s="76">
        <v>7500</v>
      </c>
      <c r="Z100" s="77"/>
    </row>
    <row r="101" spans="1:26" ht="15" customHeight="1" x14ac:dyDescent="0.25">
      <c r="A101" s="10">
        <v>37300</v>
      </c>
      <c r="B101" s="209" t="s">
        <v>327</v>
      </c>
      <c r="C101" s="74" t="s">
        <v>40</v>
      </c>
      <c r="D101" s="75"/>
      <c r="E101" s="75"/>
      <c r="F101" s="75"/>
      <c r="G101" s="75"/>
      <c r="H101" s="75"/>
      <c r="I101" s="75"/>
      <c r="J101" s="75" t="s">
        <v>191</v>
      </c>
      <c r="K101" s="75" t="s">
        <v>191</v>
      </c>
      <c r="L101" s="75"/>
      <c r="M101" s="75"/>
      <c r="N101" s="75" t="s">
        <v>191</v>
      </c>
      <c r="O101" s="75" t="s">
        <v>191</v>
      </c>
      <c r="P101" s="75"/>
      <c r="Q101" s="75"/>
      <c r="R101" s="75" t="s">
        <v>191</v>
      </c>
      <c r="S101" s="75" t="s">
        <v>191</v>
      </c>
      <c r="T101" s="75"/>
      <c r="U101" s="75"/>
      <c r="V101" s="75"/>
      <c r="W101" s="74" t="s">
        <v>107</v>
      </c>
      <c r="X101" s="76">
        <v>10000</v>
      </c>
      <c r="Y101" s="76">
        <v>10000</v>
      </c>
      <c r="Z101" s="77"/>
    </row>
    <row r="102" spans="1:26" ht="15" customHeight="1" x14ac:dyDescent="0.25">
      <c r="A102" s="10">
        <v>37400</v>
      </c>
      <c r="B102" s="209" t="s">
        <v>328</v>
      </c>
      <c r="C102" s="74" t="s">
        <v>40</v>
      </c>
      <c r="D102" s="75"/>
      <c r="E102" s="75"/>
      <c r="F102" s="75"/>
      <c r="G102" s="75"/>
      <c r="H102" s="75"/>
      <c r="I102" s="75"/>
      <c r="J102" s="75" t="s">
        <v>182</v>
      </c>
      <c r="K102" s="75" t="s">
        <v>182</v>
      </c>
      <c r="L102" s="75"/>
      <c r="M102" s="75"/>
      <c r="N102" s="75" t="s">
        <v>182</v>
      </c>
      <c r="O102" s="75" t="s">
        <v>182</v>
      </c>
      <c r="P102" s="75"/>
      <c r="Q102" s="75"/>
      <c r="R102" s="75" t="s">
        <v>182</v>
      </c>
      <c r="S102" s="75" t="s">
        <v>182</v>
      </c>
      <c r="T102" s="75"/>
      <c r="U102" s="75"/>
      <c r="V102" s="75"/>
      <c r="W102" s="74" t="s">
        <v>95</v>
      </c>
      <c r="X102" s="76">
        <v>15000</v>
      </c>
      <c r="Y102" s="76">
        <v>15000</v>
      </c>
    </row>
    <row r="103" spans="1:26" ht="15" customHeight="1" x14ac:dyDescent="0.25">
      <c r="A103" s="10">
        <v>37400</v>
      </c>
      <c r="B103" s="209" t="s">
        <v>328</v>
      </c>
      <c r="C103" s="74" t="s">
        <v>40</v>
      </c>
      <c r="D103" s="75"/>
      <c r="E103" s="75"/>
      <c r="F103" s="75"/>
      <c r="G103" s="75"/>
      <c r="H103" s="75"/>
      <c r="I103" s="75"/>
      <c r="J103" s="75" t="s">
        <v>187</v>
      </c>
      <c r="K103" s="75" t="s">
        <v>187</v>
      </c>
      <c r="L103" s="75"/>
      <c r="M103" s="75"/>
      <c r="N103" s="75" t="s">
        <v>187</v>
      </c>
      <c r="O103" s="75" t="s">
        <v>187</v>
      </c>
      <c r="P103" s="75"/>
      <c r="Q103" s="75"/>
      <c r="R103" s="75" t="s">
        <v>187</v>
      </c>
      <c r="S103" s="75" t="s">
        <v>187</v>
      </c>
      <c r="T103" s="75"/>
      <c r="U103" s="75"/>
      <c r="V103" s="75"/>
      <c r="W103" s="74" t="s">
        <v>103</v>
      </c>
      <c r="X103" s="76">
        <v>10000</v>
      </c>
      <c r="Y103" s="76">
        <v>10000</v>
      </c>
    </row>
    <row r="104" spans="1:26" ht="15" customHeight="1" x14ac:dyDescent="0.25">
      <c r="A104" s="10">
        <v>37400</v>
      </c>
      <c r="B104" s="209" t="s">
        <v>328</v>
      </c>
      <c r="C104" s="74" t="s">
        <v>40</v>
      </c>
      <c r="D104" s="75"/>
      <c r="E104" s="75"/>
      <c r="F104" s="75"/>
      <c r="G104" s="75"/>
      <c r="H104" s="75"/>
      <c r="I104" s="75"/>
      <c r="J104" s="75" t="s">
        <v>191</v>
      </c>
      <c r="K104" s="75" t="s">
        <v>191</v>
      </c>
      <c r="L104" s="75"/>
      <c r="M104" s="75"/>
      <c r="N104" s="75" t="s">
        <v>191</v>
      </c>
      <c r="O104" s="75" t="s">
        <v>191</v>
      </c>
      <c r="P104" s="75"/>
      <c r="Q104" s="75"/>
      <c r="R104" s="75" t="s">
        <v>191</v>
      </c>
      <c r="S104" s="75" t="s">
        <v>191</v>
      </c>
      <c r="T104" s="75"/>
      <c r="U104" s="75"/>
      <c r="V104" s="75"/>
      <c r="W104" s="74" t="s">
        <v>107</v>
      </c>
      <c r="X104" s="76">
        <v>15000</v>
      </c>
      <c r="Y104" s="76">
        <v>15000</v>
      </c>
      <c r="Z104" s="77"/>
    </row>
    <row r="105" spans="1:26" ht="15" customHeight="1" x14ac:dyDescent="0.25">
      <c r="A105" s="10">
        <v>37500</v>
      </c>
      <c r="B105" s="209" t="s">
        <v>168</v>
      </c>
      <c r="C105" s="74" t="s">
        <v>40</v>
      </c>
      <c r="D105" s="75"/>
      <c r="E105" s="75"/>
      <c r="F105" s="75"/>
      <c r="G105" s="75"/>
      <c r="H105" s="75"/>
      <c r="I105" s="75"/>
      <c r="J105" s="75" t="s">
        <v>308</v>
      </c>
      <c r="K105" s="75" t="s">
        <v>308</v>
      </c>
      <c r="L105" s="75"/>
      <c r="M105" s="75"/>
      <c r="N105" s="75" t="s">
        <v>308</v>
      </c>
      <c r="O105" s="75" t="s">
        <v>308</v>
      </c>
      <c r="P105" s="75"/>
      <c r="Q105" s="75"/>
      <c r="R105" s="75" t="s">
        <v>308</v>
      </c>
      <c r="S105" s="75" t="s">
        <v>308</v>
      </c>
      <c r="T105" s="75"/>
      <c r="U105" s="75"/>
      <c r="V105" s="75"/>
      <c r="W105" s="74" t="s">
        <v>95</v>
      </c>
      <c r="X105" s="76">
        <v>15000</v>
      </c>
      <c r="Y105" s="76">
        <v>15000</v>
      </c>
    </row>
    <row r="106" spans="1:26" ht="15" customHeight="1" x14ac:dyDescent="0.25">
      <c r="A106" s="10">
        <v>37500</v>
      </c>
      <c r="B106" s="209" t="s">
        <v>168</v>
      </c>
      <c r="C106" s="74" t="s">
        <v>40</v>
      </c>
      <c r="D106" s="75"/>
      <c r="E106" s="75"/>
      <c r="F106" s="75"/>
      <c r="G106" s="75"/>
      <c r="H106" s="75"/>
      <c r="I106" s="75"/>
      <c r="J106" s="75" t="s">
        <v>186</v>
      </c>
      <c r="K106" s="75" t="s">
        <v>186</v>
      </c>
      <c r="L106" s="75"/>
      <c r="M106" s="75"/>
      <c r="N106" s="75" t="s">
        <v>186</v>
      </c>
      <c r="O106" s="75" t="s">
        <v>186</v>
      </c>
      <c r="P106" s="75"/>
      <c r="Q106" s="75"/>
      <c r="R106" s="75" t="s">
        <v>186</v>
      </c>
      <c r="S106" s="75" t="s">
        <v>186</v>
      </c>
      <c r="T106" s="75"/>
      <c r="U106" s="75"/>
      <c r="V106" s="75"/>
      <c r="W106" s="74" t="s">
        <v>103</v>
      </c>
      <c r="X106" s="76">
        <v>20000</v>
      </c>
      <c r="Y106" s="76">
        <v>20000</v>
      </c>
    </row>
    <row r="107" spans="1:26" ht="15" customHeight="1" x14ac:dyDescent="0.25">
      <c r="A107" s="10">
        <v>37500</v>
      </c>
      <c r="B107" s="209" t="s">
        <v>168</v>
      </c>
      <c r="C107" s="74" t="s">
        <v>40</v>
      </c>
      <c r="D107" s="75"/>
      <c r="E107" s="75"/>
      <c r="F107" s="75"/>
      <c r="G107" s="75"/>
      <c r="H107" s="75"/>
      <c r="I107" s="75"/>
      <c r="J107" s="75" t="s">
        <v>190</v>
      </c>
      <c r="K107" s="75" t="s">
        <v>190</v>
      </c>
      <c r="L107" s="75"/>
      <c r="M107" s="75"/>
      <c r="N107" s="75" t="s">
        <v>190</v>
      </c>
      <c r="O107" s="75" t="s">
        <v>190</v>
      </c>
      <c r="P107" s="75"/>
      <c r="Q107" s="75"/>
      <c r="R107" s="75" t="s">
        <v>190</v>
      </c>
      <c r="S107" s="75" t="s">
        <v>190</v>
      </c>
      <c r="T107" s="75"/>
      <c r="U107" s="75"/>
      <c r="V107" s="75"/>
      <c r="W107" s="74" t="s">
        <v>107</v>
      </c>
      <c r="X107" s="76">
        <v>15000</v>
      </c>
      <c r="Y107" s="76">
        <v>15000</v>
      </c>
      <c r="Z107" s="77"/>
    </row>
    <row r="108" spans="1:26" ht="15" customHeight="1" x14ac:dyDescent="0.25">
      <c r="A108" s="10">
        <v>37920</v>
      </c>
      <c r="B108" s="209" t="s">
        <v>329</v>
      </c>
      <c r="C108" s="74" t="s">
        <v>40</v>
      </c>
      <c r="D108" s="75"/>
      <c r="E108" s="75"/>
      <c r="F108" s="75"/>
      <c r="G108" s="75"/>
      <c r="H108" s="75"/>
      <c r="I108" s="75"/>
      <c r="J108" s="75" t="s">
        <v>187</v>
      </c>
      <c r="K108" s="75" t="s">
        <v>187</v>
      </c>
      <c r="L108" s="75"/>
      <c r="M108" s="75"/>
      <c r="N108" s="75" t="s">
        <v>187</v>
      </c>
      <c r="O108" s="75" t="s">
        <v>187</v>
      </c>
      <c r="P108" s="75"/>
      <c r="Q108" s="75"/>
      <c r="R108" s="75" t="s">
        <v>187</v>
      </c>
      <c r="S108" s="75" t="s">
        <v>187</v>
      </c>
      <c r="T108" s="75"/>
      <c r="U108" s="75"/>
      <c r="V108" s="75"/>
      <c r="W108" s="74" t="s">
        <v>103</v>
      </c>
      <c r="X108" s="76">
        <v>5000</v>
      </c>
      <c r="Y108" s="76">
        <v>5000</v>
      </c>
    </row>
    <row r="109" spans="1:26" ht="15" customHeight="1" x14ac:dyDescent="0.25">
      <c r="A109" s="10">
        <v>38400</v>
      </c>
      <c r="B109" s="209" t="s">
        <v>330</v>
      </c>
      <c r="C109" s="74" t="s">
        <v>40</v>
      </c>
      <c r="D109" s="75"/>
      <c r="E109" s="75"/>
      <c r="F109" s="75"/>
      <c r="G109" s="75"/>
      <c r="H109" s="75"/>
      <c r="I109" s="75"/>
      <c r="J109" s="75" t="s">
        <v>186</v>
      </c>
      <c r="K109" s="75" t="s">
        <v>186</v>
      </c>
      <c r="L109" s="75"/>
      <c r="M109" s="75"/>
      <c r="N109" s="75" t="s">
        <v>186</v>
      </c>
      <c r="O109" s="75" t="s">
        <v>186</v>
      </c>
      <c r="P109" s="75"/>
      <c r="Q109" s="75"/>
      <c r="R109" s="75" t="s">
        <v>186</v>
      </c>
      <c r="S109" s="75" t="s">
        <v>186</v>
      </c>
      <c r="T109" s="75"/>
      <c r="U109" s="75"/>
      <c r="V109" s="75"/>
      <c r="W109" s="74" t="s">
        <v>103</v>
      </c>
      <c r="X109" s="76">
        <v>2252</v>
      </c>
      <c r="Y109" s="76">
        <v>2252</v>
      </c>
    </row>
    <row r="110" spans="1:26" ht="15" customHeight="1" x14ac:dyDescent="0.25">
      <c r="A110" s="10">
        <v>39100</v>
      </c>
      <c r="B110" s="209" t="s">
        <v>331</v>
      </c>
      <c r="C110" s="74" t="s">
        <v>40</v>
      </c>
      <c r="D110" s="75"/>
      <c r="E110" s="75"/>
      <c r="F110" s="75"/>
      <c r="G110" s="75"/>
      <c r="H110" s="75"/>
      <c r="I110" s="75"/>
      <c r="J110" s="75" t="s">
        <v>308</v>
      </c>
      <c r="K110" s="75" t="s">
        <v>308</v>
      </c>
      <c r="L110" s="75"/>
      <c r="M110" s="75"/>
      <c r="N110" s="75" t="s">
        <v>308</v>
      </c>
      <c r="O110" s="75" t="s">
        <v>308</v>
      </c>
      <c r="P110" s="75"/>
      <c r="Q110" s="75"/>
      <c r="R110" s="75" t="s">
        <v>308</v>
      </c>
      <c r="S110" s="75" t="s">
        <v>308</v>
      </c>
      <c r="T110" s="75"/>
      <c r="U110" s="75"/>
      <c r="V110" s="75"/>
      <c r="W110" s="74" t="s">
        <v>95</v>
      </c>
      <c r="X110" s="76">
        <v>30000</v>
      </c>
      <c r="Y110" s="76">
        <v>30000</v>
      </c>
    </row>
    <row r="111" spans="1:26" ht="15" customHeight="1" x14ac:dyDescent="0.25">
      <c r="A111" s="10">
        <v>39100</v>
      </c>
      <c r="B111" s="209" t="s">
        <v>331</v>
      </c>
      <c r="C111" s="74" t="s">
        <v>40</v>
      </c>
      <c r="D111" s="75"/>
      <c r="E111" s="75"/>
      <c r="F111" s="75"/>
      <c r="G111" s="75"/>
      <c r="H111" s="75"/>
      <c r="I111" s="75"/>
      <c r="J111" s="75" t="s">
        <v>185</v>
      </c>
      <c r="K111" s="75" t="s">
        <v>185</v>
      </c>
      <c r="L111" s="75"/>
      <c r="M111" s="75"/>
      <c r="N111" s="75" t="s">
        <v>185</v>
      </c>
      <c r="O111" s="75" t="s">
        <v>185</v>
      </c>
      <c r="P111" s="75"/>
      <c r="Q111" s="75"/>
      <c r="R111" s="75" t="s">
        <v>185</v>
      </c>
      <c r="S111" s="75" t="s">
        <v>185</v>
      </c>
      <c r="T111" s="75"/>
      <c r="U111" s="75"/>
      <c r="V111" s="75"/>
      <c r="W111" s="74" t="s">
        <v>99</v>
      </c>
      <c r="X111" s="76">
        <v>30000</v>
      </c>
      <c r="Y111" s="76">
        <v>30000</v>
      </c>
    </row>
    <row r="112" spans="1:26" ht="15" customHeight="1" x14ac:dyDescent="0.25">
      <c r="A112" s="10">
        <v>39100</v>
      </c>
      <c r="B112" s="209" t="s">
        <v>331</v>
      </c>
      <c r="C112" s="74" t="s">
        <v>40</v>
      </c>
      <c r="D112" s="75"/>
      <c r="E112" s="75"/>
      <c r="F112" s="75"/>
      <c r="G112" s="75"/>
      <c r="H112" s="75"/>
      <c r="I112" s="75"/>
      <c r="J112" s="75" t="s">
        <v>191</v>
      </c>
      <c r="K112" s="75" t="s">
        <v>191</v>
      </c>
      <c r="L112" s="75"/>
      <c r="M112" s="75"/>
      <c r="N112" s="75" t="s">
        <v>191</v>
      </c>
      <c r="O112" s="75" t="s">
        <v>191</v>
      </c>
      <c r="P112" s="75"/>
      <c r="Q112" s="75"/>
      <c r="R112" s="75" t="s">
        <v>191</v>
      </c>
      <c r="S112" s="75" t="s">
        <v>191</v>
      </c>
      <c r="T112" s="75"/>
      <c r="U112" s="75"/>
      <c r="V112" s="75"/>
      <c r="W112" s="74" t="s">
        <v>107</v>
      </c>
      <c r="X112" s="76">
        <v>32858</v>
      </c>
      <c r="Y112" s="76">
        <v>32858</v>
      </c>
      <c r="Z112" s="77"/>
    </row>
    <row r="113" spans="1:27" ht="15" customHeight="1" x14ac:dyDescent="0.25">
      <c r="A113" s="10">
        <v>39200</v>
      </c>
      <c r="B113" s="209" t="s">
        <v>332</v>
      </c>
      <c r="C113" s="74" t="s">
        <v>46</v>
      </c>
      <c r="D113" s="75"/>
      <c r="E113" s="75"/>
      <c r="F113" s="75"/>
      <c r="G113" s="75"/>
      <c r="H113" s="75"/>
      <c r="I113" s="75"/>
      <c r="J113" s="75" t="s">
        <v>308</v>
      </c>
      <c r="K113" s="75" t="s">
        <v>308</v>
      </c>
      <c r="L113" s="75"/>
      <c r="M113" s="75"/>
      <c r="N113" s="75" t="s">
        <v>308</v>
      </c>
      <c r="O113" s="75" t="s">
        <v>308</v>
      </c>
      <c r="P113" s="75"/>
      <c r="Q113" s="75"/>
      <c r="R113" s="75" t="s">
        <v>308</v>
      </c>
      <c r="S113" s="75" t="s">
        <v>308</v>
      </c>
      <c r="T113" s="75"/>
      <c r="U113" s="75"/>
      <c r="V113" s="75"/>
      <c r="W113" s="74" t="s">
        <v>95</v>
      </c>
      <c r="X113" s="76">
        <v>15000</v>
      </c>
      <c r="Y113" s="76">
        <v>15000</v>
      </c>
    </row>
    <row r="114" spans="1:27" ht="15" customHeight="1" x14ac:dyDescent="0.25">
      <c r="A114" s="10">
        <v>39200</v>
      </c>
      <c r="B114" s="209" t="s">
        <v>332</v>
      </c>
      <c r="C114" s="74" t="s">
        <v>46</v>
      </c>
      <c r="D114" s="75"/>
      <c r="E114" s="75"/>
      <c r="F114" s="75"/>
      <c r="G114" s="75"/>
      <c r="H114" s="75"/>
      <c r="I114" s="75"/>
      <c r="J114" s="75" t="s">
        <v>186</v>
      </c>
      <c r="K114" s="75" t="s">
        <v>186</v>
      </c>
      <c r="L114" s="75"/>
      <c r="M114" s="75"/>
      <c r="N114" s="75" t="s">
        <v>186</v>
      </c>
      <c r="O114" s="75" t="s">
        <v>186</v>
      </c>
      <c r="P114" s="75"/>
      <c r="Q114" s="75"/>
      <c r="R114" s="75" t="s">
        <v>186</v>
      </c>
      <c r="S114" s="75" t="s">
        <v>186</v>
      </c>
      <c r="T114" s="75"/>
      <c r="U114" s="75"/>
      <c r="V114" s="75"/>
      <c r="W114" s="74" t="s">
        <v>103</v>
      </c>
      <c r="X114" s="76">
        <v>15000</v>
      </c>
      <c r="Y114" s="76">
        <v>15000</v>
      </c>
    </row>
    <row r="115" spans="1:27" ht="15" customHeight="1" x14ac:dyDescent="0.25">
      <c r="A115" s="10">
        <v>39200</v>
      </c>
      <c r="B115" s="209" t="s">
        <v>332</v>
      </c>
      <c r="C115" s="74" t="s">
        <v>46</v>
      </c>
      <c r="D115" s="75"/>
      <c r="E115" s="75"/>
      <c r="F115" s="75"/>
      <c r="G115" s="75"/>
      <c r="H115" s="75"/>
      <c r="I115" s="75"/>
      <c r="J115" s="75" t="s">
        <v>190</v>
      </c>
      <c r="K115" s="75" t="s">
        <v>190</v>
      </c>
      <c r="L115" s="75"/>
      <c r="M115" s="75"/>
      <c r="N115" s="75" t="s">
        <v>190</v>
      </c>
      <c r="O115" s="75" t="s">
        <v>190</v>
      </c>
      <c r="P115" s="75"/>
      <c r="Q115" s="75"/>
      <c r="R115" s="75" t="s">
        <v>190</v>
      </c>
      <c r="S115" s="75" t="s">
        <v>190</v>
      </c>
      <c r="T115" s="75"/>
      <c r="U115" s="75"/>
      <c r="V115" s="75"/>
      <c r="W115" s="74" t="s">
        <v>107</v>
      </c>
      <c r="X115" s="76">
        <v>20000</v>
      </c>
      <c r="Y115" s="76">
        <v>20000</v>
      </c>
      <c r="Z115" s="77"/>
    </row>
    <row r="116" spans="1:27" ht="15" customHeight="1" x14ac:dyDescent="0.25">
      <c r="A116" s="10">
        <v>39300</v>
      </c>
      <c r="B116" s="209" t="s">
        <v>173</v>
      </c>
      <c r="C116" s="74" t="s">
        <v>40</v>
      </c>
      <c r="D116" s="75"/>
      <c r="E116" s="75"/>
      <c r="F116" s="75"/>
      <c r="G116" s="75"/>
      <c r="H116" s="75"/>
      <c r="I116" s="75"/>
      <c r="J116" s="75" t="s">
        <v>182</v>
      </c>
      <c r="K116" s="75" t="s">
        <v>182</v>
      </c>
      <c r="L116" s="75"/>
      <c r="M116" s="75"/>
      <c r="N116" s="75" t="s">
        <v>182</v>
      </c>
      <c r="O116" s="75" t="s">
        <v>182</v>
      </c>
      <c r="P116" s="75"/>
      <c r="Q116" s="75"/>
      <c r="R116" s="75" t="s">
        <v>182</v>
      </c>
      <c r="S116" s="75" t="s">
        <v>182</v>
      </c>
      <c r="T116" s="75"/>
      <c r="U116" s="75"/>
      <c r="V116" s="75"/>
      <c r="W116" s="74" t="s">
        <v>95</v>
      </c>
      <c r="X116" s="76">
        <v>5000</v>
      </c>
      <c r="Y116" s="76">
        <v>5000</v>
      </c>
    </row>
    <row r="117" spans="1:27" ht="15" customHeight="1" x14ac:dyDescent="0.25">
      <c r="A117" s="10">
        <v>39300</v>
      </c>
      <c r="B117" s="209" t="s">
        <v>173</v>
      </c>
      <c r="C117" s="74" t="s">
        <v>40</v>
      </c>
      <c r="D117" s="75"/>
      <c r="E117" s="75"/>
      <c r="F117" s="75"/>
      <c r="G117" s="75"/>
      <c r="H117" s="75"/>
      <c r="I117" s="75"/>
      <c r="J117" s="75" t="s">
        <v>190</v>
      </c>
      <c r="K117" s="75" t="s">
        <v>190</v>
      </c>
      <c r="L117" s="75"/>
      <c r="M117" s="75"/>
      <c r="N117" s="75" t="s">
        <v>190</v>
      </c>
      <c r="O117" s="75" t="s">
        <v>190</v>
      </c>
      <c r="P117" s="75"/>
      <c r="Q117" s="75"/>
      <c r="R117" s="75" t="s">
        <v>190</v>
      </c>
      <c r="S117" s="75" t="s">
        <v>190</v>
      </c>
      <c r="T117" s="75"/>
      <c r="U117" s="75"/>
      <c r="V117" s="74"/>
      <c r="W117" s="74" t="s">
        <v>107</v>
      </c>
      <c r="X117" s="76">
        <v>5000</v>
      </c>
      <c r="Y117" s="76">
        <v>5000</v>
      </c>
      <c r="Z117" s="77"/>
    </row>
    <row r="118" spans="1:27" ht="15" customHeight="1" x14ac:dyDescent="0.25">
      <c r="A118" s="10">
        <v>39400</v>
      </c>
      <c r="B118" s="209" t="s">
        <v>333</v>
      </c>
      <c r="C118" s="74" t="s">
        <v>40</v>
      </c>
      <c r="D118" s="75"/>
      <c r="E118" s="75"/>
      <c r="F118" s="75"/>
      <c r="G118" s="75"/>
      <c r="H118" s="75"/>
      <c r="I118" s="75"/>
      <c r="J118" s="75" t="s">
        <v>308</v>
      </c>
      <c r="K118" s="75" t="s">
        <v>308</v>
      </c>
      <c r="L118" s="75"/>
      <c r="M118" s="75"/>
      <c r="N118" s="75" t="s">
        <v>308</v>
      </c>
      <c r="O118" s="75" t="s">
        <v>308</v>
      </c>
      <c r="P118" s="75"/>
      <c r="Q118" s="75"/>
      <c r="R118" s="75" t="s">
        <v>308</v>
      </c>
      <c r="S118" s="75" t="s">
        <v>308</v>
      </c>
      <c r="T118" s="75"/>
      <c r="U118" s="75"/>
      <c r="V118" s="74"/>
      <c r="W118" s="74" t="s">
        <v>95</v>
      </c>
      <c r="X118" s="76">
        <v>2511.5</v>
      </c>
      <c r="Y118" s="76">
        <v>2512</v>
      </c>
    </row>
    <row r="119" spans="1:27" ht="15" customHeight="1" x14ac:dyDescent="0.25">
      <c r="A119" s="10">
        <v>39400</v>
      </c>
      <c r="B119" s="209" t="s">
        <v>333</v>
      </c>
      <c r="C119" s="74" t="s">
        <v>40</v>
      </c>
      <c r="D119" s="75"/>
      <c r="E119" s="75"/>
      <c r="F119" s="75"/>
      <c r="G119" s="75"/>
      <c r="H119" s="75"/>
      <c r="I119" s="75"/>
      <c r="J119" s="75" t="s">
        <v>190</v>
      </c>
      <c r="K119" s="75" t="s">
        <v>190</v>
      </c>
      <c r="L119" s="75"/>
      <c r="M119" s="75"/>
      <c r="N119" s="75" t="s">
        <v>190</v>
      </c>
      <c r="O119" s="75" t="s">
        <v>190</v>
      </c>
      <c r="P119" s="75"/>
      <c r="Q119" s="75"/>
      <c r="R119" s="75" t="s">
        <v>190</v>
      </c>
      <c r="S119" s="75" t="s">
        <v>190</v>
      </c>
      <c r="T119" s="75"/>
      <c r="U119" s="75"/>
      <c r="V119" s="74"/>
      <c r="W119" s="74" t="s">
        <v>107</v>
      </c>
      <c r="X119" s="76">
        <v>2511.5</v>
      </c>
      <c r="Y119" s="76">
        <v>2511</v>
      </c>
      <c r="Z119" s="77"/>
    </row>
    <row r="120" spans="1:27" ht="15" customHeight="1" x14ac:dyDescent="0.25">
      <c r="A120" s="10">
        <v>39600</v>
      </c>
      <c r="B120" s="209" t="s">
        <v>334</v>
      </c>
      <c r="C120" s="74" t="s">
        <v>43</v>
      </c>
      <c r="D120" s="75"/>
      <c r="E120" s="75"/>
      <c r="F120" s="75"/>
      <c r="G120" s="75"/>
      <c r="H120" s="75"/>
      <c r="I120" s="75"/>
      <c r="J120" s="75" t="s">
        <v>308</v>
      </c>
      <c r="K120" s="75" t="s">
        <v>308</v>
      </c>
      <c r="L120" s="75"/>
      <c r="M120" s="75"/>
      <c r="N120" s="75" t="s">
        <v>308</v>
      </c>
      <c r="O120" s="75" t="s">
        <v>308</v>
      </c>
      <c r="P120" s="75"/>
      <c r="Q120" s="75"/>
      <c r="R120" s="75" t="s">
        <v>308</v>
      </c>
      <c r="S120" s="75" t="s">
        <v>308</v>
      </c>
      <c r="T120" s="75"/>
      <c r="U120" s="75"/>
      <c r="V120" s="74"/>
      <c r="W120" s="74" t="s">
        <v>95</v>
      </c>
      <c r="X120" s="76">
        <v>80000</v>
      </c>
      <c r="Y120" s="76">
        <v>80000</v>
      </c>
    </row>
    <row r="121" spans="1:27" ht="15" customHeight="1" x14ac:dyDescent="0.25">
      <c r="A121" s="10">
        <v>39600</v>
      </c>
      <c r="B121" s="209" t="s">
        <v>334</v>
      </c>
      <c r="C121" s="74" t="s">
        <v>43</v>
      </c>
      <c r="D121" s="75"/>
      <c r="E121" s="75"/>
      <c r="F121" s="75"/>
      <c r="G121" s="75"/>
      <c r="H121" s="75"/>
      <c r="I121" s="75"/>
      <c r="J121" s="75" t="s">
        <v>184</v>
      </c>
      <c r="K121" s="75" t="s">
        <v>184</v>
      </c>
      <c r="L121" s="75"/>
      <c r="M121" s="75"/>
      <c r="N121" s="75" t="s">
        <v>184</v>
      </c>
      <c r="O121" s="75" t="s">
        <v>184</v>
      </c>
      <c r="P121" s="75"/>
      <c r="Q121" s="75"/>
      <c r="R121" s="75" t="s">
        <v>184</v>
      </c>
      <c r="S121" s="75" t="s">
        <v>184</v>
      </c>
      <c r="T121" s="75"/>
      <c r="U121" s="75"/>
      <c r="V121" s="74"/>
      <c r="W121" s="74" t="s">
        <v>99</v>
      </c>
      <c r="X121" s="76">
        <v>80000</v>
      </c>
      <c r="Y121" s="76">
        <v>80000</v>
      </c>
    </row>
    <row r="122" spans="1:27" ht="15" customHeight="1" x14ac:dyDescent="0.25">
      <c r="A122" s="10">
        <v>39600</v>
      </c>
      <c r="B122" s="209" t="s">
        <v>334</v>
      </c>
      <c r="C122" s="74" t="s">
        <v>43</v>
      </c>
      <c r="D122" s="75"/>
      <c r="E122" s="75"/>
      <c r="F122" s="75"/>
      <c r="G122" s="75"/>
      <c r="H122" s="75"/>
      <c r="I122" s="75"/>
      <c r="J122" s="75" t="s">
        <v>187</v>
      </c>
      <c r="K122" s="75" t="s">
        <v>187</v>
      </c>
      <c r="L122" s="75"/>
      <c r="M122" s="75"/>
      <c r="N122" s="75" t="s">
        <v>187</v>
      </c>
      <c r="O122" s="75" t="s">
        <v>187</v>
      </c>
      <c r="P122" s="75"/>
      <c r="Q122" s="75"/>
      <c r="R122" s="75" t="s">
        <v>187</v>
      </c>
      <c r="S122" s="75" t="s">
        <v>187</v>
      </c>
      <c r="T122" s="75"/>
      <c r="U122" s="75"/>
      <c r="V122" s="74"/>
      <c r="W122" s="74" t="s">
        <v>103</v>
      </c>
      <c r="X122" s="76">
        <v>90000</v>
      </c>
      <c r="Y122" s="76">
        <v>90000</v>
      </c>
    </row>
    <row r="123" spans="1:27" ht="15" customHeight="1" x14ac:dyDescent="0.25">
      <c r="A123" s="10">
        <v>39600</v>
      </c>
      <c r="B123" s="209" t="s">
        <v>334</v>
      </c>
      <c r="C123" s="74" t="s">
        <v>43</v>
      </c>
      <c r="D123" s="75"/>
      <c r="E123" s="75"/>
      <c r="F123" s="75"/>
      <c r="G123" s="75"/>
      <c r="H123" s="75"/>
      <c r="I123" s="75"/>
      <c r="J123" s="75" t="s">
        <v>191</v>
      </c>
      <c r="K123" s="75" t="s">
        <v>191</v>
      </c>
      <c r="L123" s="75"/>
      <c r="M123" s="75"/>
      <c r="N123" s="75" t="s">
        <v>191</v>
      </c>
      <c r="O123" s="75" t="s">
        <v>191</v>
      </c>
      <c r="P123" s="75"/>
      <c r="Q123" s="75"/>
      <c r="R123" s="75" t="s">
        <v>191</v>
      </c>
      <c r="S123" s="75" t="s">
        <v>191</v>
      </c>
      <c r="T123" s="75"/>
      <c r="U123" s="75"/>
      <c r="V123" s="74"/>
      <c r="W123" s="74" t="s">
        <v>107</v>
      </c>
      <c r="X123" s="76">
        <v>99986</v>
      </c>
      <c r="Y123" s="76">
        <v>99986</v>
      </c>
      <c r="Z123" s="77"/>
      <c r="AA123" s="88"/>
    </row>
    <row r="124" spans="1:27" x14ac:dyDescent="0.25">
      <c r="A124" s="10"/>
      <c r="B124" s="338" t="s">
        <v>60</v>
      </c>
      <c r="C124" s="339" t="s">
        <v>177</v>
      </c>
      <c r="D124" s="339"/>
      <c r="E124" s="339"/>
      <c r="F124" s="339"/>
      <c r="G124" s="339"/>
      <c r="H124" s="339"/>
      <c r="I124" s="339"/>
      <c r="J124" s="339"/>
      <c r="K124" s="339"/>
      <c r="L124" s="339"/>
      <c r="M124" s="339"/>
      <c r="N124" s="339"/>
      <c r="O124" s="339"/>
      <c r="P124" s="339"/>
      <c r="Q124" s="339"/>
      <c r="R124" s="339"/>
      <c r="S124" s="339"/>
      <c r="T124" s="339"/>
      <c r="U124" s="339"/>
      <c r="V124" s="339"/>
      <c r="W124" s="339"/>
      <c r="X124" s="97">
        <f>SUM(X13:X123)</f>
        <v>3680178</v>
      </c>
      <c r="Y124" s="97">
        <f>SUM(Y13:Y123)</f>
        <v>3670178</v>
      </c>
    </row>
    <row r="125" spans="1:27" ht="10.5" customHeight="1" x14ac:dyDescent="0.25">
      <c r="A125" s="10"/>
      <c r="B125" s="338"/>
      <c r="C125" s="340" t="s">
        <v>37</v>
      </c>
      <c r="D125" s="340"/>
      <c r="E125" s="340"/>
      <c r="F125" s="340"/>
      <c r="G125" s="340"/>
      <c r="H125" s="340"/>
      <c r="I125" s="340"/>
      <c r="J125" s="340"/>
      <c r="K125" s="340"/>
      <c r="L125" s="340"/>
      <c r="M125" s="340"/>
      <c r="N125" s="340"/>
      <c r="O125" s="340"/>
      <c r="P125" s="340"/>
      <c r="Q125" s="340"/>
      <c r="R125" s="340"/>
      <c r="S125" s="340"/>
      <c r="T125" s="340"/>
      <c r="U125" s="340"/>
      <c r="V125" s="340"/>
      <c r="W125" s="340"/>
      <c r="X125" s="98"/>
      <c r="Y125" s="98"/>
    </row>
    <row r="126" spans="1:27" ht="12" customHeight="1" x14ac:dyDescent="0.25">
      <c r="B126" s="99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</row>
    <row r="127" spans="1:27" ht="22.5" customHeight="1" x14ac:dyDescent="0.25">
      <c r="B127" s="101" t="s">
        <v>61</v>
      </c>
      <c r="C127" s="103" t="s">
        <v>64</v>
      </c>
      <c r="D127" s="99"/>
      <c r="E127" s="99"/>
      <c r="F127" s="157"/>
      <c r="G127" s="103"/>
      <c r="H127" s="103" t="s">
        <v>64</v>
      </c>
      <c r="I127" s="105"/>
      <c r="J127" s="99"/>
      <c r="K127" s="106"/>
      <c r="L127" s="107"/>
      <c r="M127" s="108"/>
      <c r="N127" s="99"/>
      <c r="O127" s="99"/>
      <c r="P127" s="101"/>
      <c r="Q127" s="104"/>
      <c r="R127" s="104"/>
      <c r="S127" s="103"/>
      <c r="T127" s="103"/>
      <c r="U127" s="105"/>
      <c r="V127" s="99"/>
      <c r="W127" s="109"/>
      <c r="X127" s="110"/>
      <c r="Y127" s="111"/>
    </row>
    <row r="128" spans="1:27" ht="24" customHeight="1" x14ac:dyDescent="0.25">
      <c r="B128" s="112" t="s">
        <v>68</v>
      </c>
      <c r="C128" s="114" t="s">
        <v>64</v>
      </c>
      <c r="D128" s="99"/>
      <c r="E128" s="99"/>
      <c r="F128" s="158"/>
      <c r="G128" s="114"/>
      <c r="H128" s="114" t="s">
        <v>64</v>
      </c>
      <c r="I128" s="105"/>
      <c r="J128" s="99"/>
      <c r="K128" s="116"/>
      <c r="L128" s="117"/>
      <c r="M128" s="118"/>
      <c r="N128" s="99"/>
      <c r="O128" s="99"/>
      <c r="P128" s="112"/>
      <c r="Q128" s="115"/>
      <c r="R128" s="115"/>
      <c r="S128" s="114"/>
      <c r="T128" s="114"/>
      <c r="U128" s="105"/>
      <c r="V128" s="99"/>
      <c r="W128" s="116"/>
      <c r="X128" s="119"/>
      <c r="Y128" s="120"/>
    </row>
    <row r="129" spans="2:25" x14ac:dyDescent="0.25"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</row>
    <row r="130" spans="2:25" x14ac:dyDescent="0.25">
      <c r="B130" s="99"/>
      <c r="C130" s="341" t="s">
        <v>178</v>
      </c>
      <c r="D130" s="342"/>
      <c r="E130" s="342"/>
      <c r="F130" s="342"/>
      <c r="G130" s="342"/>
      <c r="H130" s="342"/>
      <c r="I130" s="342"/>
      <c r="J130" s="342"/>
      <c r="K130" s="342"/>
      <c r="L130" s="342"/>
      <c r="M130" s="342"/>
      <c r="N130" s="342"/>
      <c r="O130" s="342"/>
      <c r="P130" s="342"/>
      <c r="Q130" s="342"/>
      <c r="R130" s="342"/>
      <c r="S130" s="342"/>
      <c r="T130" s="343"/>
      <c r="U130" s="99"/>
      <c r="V130" s="99"/>
      <c r="W130" s="99"/>
      <c r="X130" s="99"/>
      <c r="Y130" s="99"/>
    </row>
    <row r="131" spans="2:25" x14ac:dyDescent="0.25">
      <c r="B131" s="99"/>
      <c r="C131" s="344"/>
      <c r="D131" s="345"/>
      <c r="E131" s="345"/>
      <c r="F131" s="345"/>
      <c r="G131" s="345"/>
      <c r="H131" s="345"/>
      <c r="I131" s="345"/>
      <c r="J131" s="345"/>
      <c r="K131" s="345"/>
      <c r="L131" s="345"/>
      <c r="M131" s="345"/>
      <c r="N131" s="345"/>
      <c r="O131" s="345"/>
      <c r="P131" s="345"/>
      <c r="Q131" s="345"/>
      <c r="R131" s="345"/>
      <c r="S131" s="345"/>
      <c r="T131" s="346"/>
      <c r="U131" s="99"/>
      <c r="V131" s="99"/>
      <c r="W131" s="99"/>
      <c r="X131" s="99"/>
      <c r="Y131" s="99"/>
    </row>
    <row r="132" spans="2:25" x14ac:dyDescent="0.25">
      <c r="B132" s="99"/>
      <c r="C132" s="335"/>
      <c r="D132" s="336"/>
      <c r="E132" s="336"/>
      <c r="F132" s="336"/>
      <c r="G132" s="336"/>
      <c r="H132" s="336"/>
      <c r="I132" s="336"/>
      <c r="J132" s="336"/>
      <c r="K132" s="336"/>
      <c r="L132" s="336"/>
      <c r="M132" s="336"/>
      <c r="N132" s="336"/>
      <c r="O132" s="336"/>
      <c r="P132" s="336"/>
      <c r="Q132" s="336"/>
      <c r="R132" s="336"/>
      <c r="S132" s="336"/>
      <c r="T132" s="337"/>
      <c r="U132" s="99"/>
      <c r="V132" s="99"/>
      <c r="W132" s="99"/>
      <c r="X132" s="99"/>
      <c r="Y132" s="99"/>
    </row>
    <row r="133" spans="2:25" x14ac:dyDescent="0.25">
      <c r="B133" s="99"/>
      <c r="C133" s="99"/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</row>
    <row r="134" spans="2:25" x14ac:dyDescent="0.25">
      <c r="B134" s="121"/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</row>
    <row r="135" spans="2:25" x14ac:dyDescent="0.25">
      <c r="B135" s="122"/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</row>
    <row r="136" spans="2:25" x14ac:dyDescent="0.25">
      <c r="B136" s="99"/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</row>
  </sheetData>
  <mergeCells count="53">
    <mergeCell ref="X9:X10"/>
    <mergeCell ref="B124:B125"/>
    <mergeCell ref="C124:W124"/>
    <mergeCell ref="C125:W125"/>
    <mergeCell ref="C130:T130"/>
    <mergeCell ref="N9:N10"/>
    <mergeCell ref="C132:T132"/>
    <mergeCell ref="U9:U10"/>
    <mergeCell ref="V9:V10"/>
    <mergeCell ref="W9:W10"/>
    <mergeCell ref="C131:T131"/>
    <mergeCell ref="G9:G10"/>
    <mergeCell ref="H9:H10"/>
    <mergeCell ref="D9:D10"/>
    <mergeCell ref="E9:E10"/>
    <mergeCell ref="F9:F10"/>
    <mergeCell ref="Y9:Y10"/>
    <mergeCell ref="B11:B12"/>
    <mergeCell ref="C11:C12"/>
    <mergeCell ref="O9:O10"/>
    <mergeCell ref="P9:P10"/>
    <mergeCell ref="Q9:Q10"/>
    <mergeCell ref="R9:R10"/>
    <mergeCell ref="S9:S10"/>
    <mergeCell ref="T9:T10"/>
    <mergeCell ref="I9:I10"/>
    <mergeCell ref="J9:J10"/>
    <mergeCell ref="K9:K10"/>
    <mergeCell ref="L9:L10"/>
    <mergeCell ref="M9:M10"/>
    <mergeCell ref="B9:B10"/>
    <mergeCell ref="C9:C10"/>
    <mergeCell ref="J8:K8"/>
    <mergeCell ref="L8:M8"/>
    <mergeCell ref="N8:O8"/>
    <mergeCell ref="P8:Q8"/>
    <mergeCell ref="R8:U8"/>
    <mergeCell ref="A2:Y2"/>
    <mergeCell ref="A3:Y3"/>
    <mergeCell ref="A4:Y4"/>
    <mergeCell ref="A5:Y5"/>
    <mergeCell ref="A6:A8"/>
    <mergeCell ref="B6:C8"/>
    <mergeCell ref="D6:Y6"/>
    <mergeCell ref="D7:E7"/>
    <mergeCell ref="F7:I7"/>
    <mergeCell ref="J7:M7"/>
    <mergeCell ref="N7:Q7"/>
    <mergeCell ref="R7:U7"/>
    <mergeCell ref="V7:Y8"/>
    <mergeCell ref="D8:E8"/>
    <mergeCell ref="F8:G8"/>
    <mergeCell ref="H8:I8"/>
  </mergeCells>
  <printOptions horizontalCentered="1"/>
  <pageMargins left="0.11811023622047245" right="0.11811023622047245" top="0.35433070866141736" bottom="0.35433070866141736" header="0.31496062992125984" footer="0.31496062992125984"/>
  <pageSetup paperSize="5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16"/>
  <sheetViews>
    <sheetView topLeftCell="A85" workbookViewId="0">
      <selection activeCell="E106" sqref="E106"/>
    </sheetView>
  </sheetViews>
  <sheetFormatPr baseColWidth="10" defaultRowHeight="15" x14ac:dyDescent="0.25"/>
  <cols>
    <col min="1" max="1" width="8.7109375" style="215" customWidth="1"/>
    <col min="2" max="2" width="20.140625" customWidth="1"/>
    <col min="3" max="3" width="11.42578125" customWidth="1"/>
    <col min="4" max="9" width="7" customWidth="1"/>
    <col min="10" max="20" width="7.7109375" customWidth="1"/>
    <col min="21" max="21" width="9" customWidth="1"/>
    <col min="22" max="22" width="7.7109375" customWidth="1"/>
    <col min="23" max="23" width="15.42578125" customWidth="1"/>
    <col min="24" max="25" width="16.5703125" customWidth="1"/>
    <col min="26" max="26" width="12.5703125" bestFit="1" customWidth="1"/>
  </cols>
  <sheetData>
    <row r="2" spans="1:27" ht="14.45" customHeight="1" x14ac:dyDescent="0.25">
      <c r="B2" s="329" t="s">
        <v>0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</row>
    <row r="3" spans="1:27" ht="15.75" x14ac:dyDescent="0.25">
      <c r="B3" s="329" t="s">
        <v>76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</row>
    <row r="4" spans="1:27" ht="15.75" x14ac:dyDescent="0.25">
      <c r="B4" s="329" t="s">
        <v>78</v>
      </c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</row>
    <row r="5" spans="1:27" ht="18" x14ac:dyDescent="0.25">
      <c r="A5" s="419" t="s">
        <v>442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</row>
    <row r="6" spans="1:27" x14ac:dyDescent="0.25">
      <c r="A6" s="420" t="s">
        <v>443</v>
      </c>
      <c r="B6" s="420" t="s">
        <v>82</v>
      </c>
      <c r="C6" s="415"/>
      <c r="D6" s="349" t="s">
        <v>83</v>
      </c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</row>
    <row r="7" spans="1:27" x14ac:dyDescent="0.25">
      <c r="A7" s="420"/>
      <c r="B7" s="420"/>
      <c r="C7" s="415"/>
      <c r="D7" s="349" t="s">
        <v>6</v>
      </c>
      <c r="E7" s="349"/>
      <c r="F7" s="349" t="s">
        <v>7</v>
      </c>
      <c r="G7" s="349"/>
      <c r="H7" s="349"/>
      <c r="I7" s="349"/>
      <c r="J7" s="349" t="s">
        <v>8</v>
      </c>
      <c r="K7" s="349"/>
      <c r="L7" s="349"/>
      <c r="M7" s="349"/>
      <c r="N7" s="349" t="s">
        <v>9</v>
      </c>
      <c r="O7" s="349"/>
      <c r="P7" s="349"/>
      <c r="Q7" s="349"/>
      <c r="R7" s="349" t="s">
        <v>10</v>
      </c>
      <c r="S7" s="349"/>
      <c r="T7" s="349"/>
      <c r="U7" s="349"/>
      <c r="V7" s="401" t="s">
        <v>11</v>
      </c>
      <c r="W7" s="401"/>
      <c r="X7" s="401"/>
      <c r="Y7" s="401"/>
    </row>
    <row r="8" spans="1:27" ht="24.75" customHeight="1" x14ac:dyDescent="0.25">
      <c r="A8" s="420"/>
      <c r="B8" s="420"/>
      <c r="C8" s="415"/>
      <c r="D8" s="356" t="s">
        <v>12</v>
      </c>
      <c r="E8" s="356"/>
      <c r="F8" s="356" t="s">
        <v>14</v>
      </c>
      <c r="G8" s="356"/>
      <c r="H8" s="356" t="s">
        <v>84</v>
      </c>
      <c r="I8" s="356"/>
      <c r="J8" s="356" t="s">
        <v>85</v>
      </c>
      <c r="K8" s="356"/>
      <c r="L8" s="356" t="s">
        <v>17</v>
      </c>
      <c r="M8" s="356"/>
      <c r="N8" s="356" t="s">
        <v>86</v>
      </c>
      <c r="O8" s="356"/>
      <c r="P8" s="356" t="s">
        <v>19</v>
      </c>
      <c r="Q8" s="356"/>
      <c r="R8" s="356" t="s">
        <v>87</v>
      </c>
      <c r="S8" s="356"/>
      <c r="T8" s="356"/>
      <c r="U8" s="356"/>
      <c r="V8" s="401"/>
      <c r="W8" s="401"/>
      <c r="X8" s="401"/>
      <c r="Y8" s="401"/>
    </row>
    <row r="9" spans="1:27" ht="14.45" customHeight="1" x14ac:dyDescent="0.25">
      <c r="A9" s="402"/>
      <c r="B9" s="418" t="s">
        <v>22</v>
      </c>
      <c r="C9" s="333" t="s">
        <v>23</v>
      </c>
      <c r="D9" s="333" t="s">
        <v>26</v>
      </c>
      <c r="E9" s="333" t="s">
        <v>27</v>
      </c>
      <c r="F9" s="333" t="s">
        <v>26</v>
      </c>
      <c r="G9" s="333" t="s">
        <v>27</v>
      </c>
      <c r="H9" s="333" t="s">
        <v>26</v>
      </c>
      <c r="I9" s="333" t="s">
        <v>27</v>
      </c>
      <c r="J9" s="333" t="s">
        <v>26</v>
      </c>
      <c r="K9" s="333" t="s">
        <v>27</v>
      </c>
      <c r="L9" s="333" t="s">
        <v>26</v>
      </c>
      <c r="M9" s="333" t="s">
        <v>27</v>
      </c>
      <c r="N9" s="333" t="s">
        <v>26</v>
      </c>
      <c r="O9" s="333" t="s">
        <v>27</v>
      </c>
      <c r="P9" s="333" t="s">
        <v>26</v>
      </c>
      <c r="Q9" s="333" t="s">
        <v>27</v>
      </c>
      <c r="R9" s="333" t="s">
        <v>26</v>
      </c>
      <c r="S9" s="333" t="s">
        <v>27</v>
      </c>
      <c r="T9" s="333" t="s">
        <v>26</v>
      </c>
      <c r="U9" s="333" t="s">
        <v>27</v>
      </c>
      <c r="V9" s="333" t="s">
        <v>28</v>
      </c>
      <c r="W9" s="333" t="s">
        <v>29</v>
      </c>
      <c r="X9" s="333" t="s">
        <v>30</v>
      </c>
      <c r="Y9" s="333" t="s">
        <v>88</v>
      </c>
    </row>
    <row r="10" spans="1:27" x14ac:dyDescent="0.25">
      <c r="A10" s="403"/>
      <c r="B10" s="418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</row>
    <row r="11" spans="1:27" ht="14.45" customHeight="1" x14ac:dyDescent="0.25">
      <c r="A11" s="403"/>
      <c r="B11" s="416" t="s">
        <v>89</v>
      </c>
      <c r="C11" s="334" t="s">
        <v>33</v>
      </c>
      <c r="D11" s="69" t="s">
        <v>36</v>
      </c>
      <c r="E11" s="69" t="s">
        <v>36</v>
      </c>
      <c r="F11" s="69" t="s">
        <v>36</v>
      </c>
      <c r="G11" s="69" t="s">
        <v>36</v>
      </c>
      <c r="H11" s="69" t="s">
        <v>36</v>
      </c>
      <c r="I11" s="69" t="s">
        <v>36</v>
      </c>
      <c r="J11" s="69" t="s">
        <v>36</v>
      </c>
      <c r="K11" s="69" t="s">
        <v>36</v>
      </c>
      <c r="L11" s="69" t="s">
        <v>36</v>
      </c>
      <c r="M11" s="69" t="s">
        <v>36</v>
      </c>
      <c r="N11" s="69" t="s">
        <v>36</v>
      </c>
      <c r="O11" s="69" t="s">
        <v>36</v>
      </c>
      <c r="P11" s="69" t="s">
        <v>36</v>
      </c>
      <c r="Q11" s="69" t="s">
        <v>36</v>
      </c>
      <c r="R11" s="69" t="s">
        <v>36</v>
      </c>
      <c r="S11" s="69" t="s">
        <v>36</v>
      </c>
      <c r="T11" s="69" t="s">
        <v>36</v>
      </c>
      <c r="U11" s="69" t="s">
        <v>36</v>
      </c>
      <c r="V11" s="69" t="s">
        <v>36</v>
      </c>
      <c r="W11" s="69" t="s">
        <v>36</v>
      </c>
      <c r="X11" s="69" t="s">
        <v>36</v>
      </c>
      <c r="Y11" s="69" t="s">
        <v>36</v>
      </c>
    </row>
    <row r="12" spans="1:27" ht="24.75" customHeight="1" x14ac:dyDescent="0.25">
      <c r="A12" s="404"/>
      <c r="B12" s="416"/>
      <c r="C12" s="334"/>
      <c r="D12" s="72" t="s">
        <v>37</v>
      </c>
      <c r="E12" s="72" t="s">
        <v>37</v>
      </c>
      <c r="F12" s="72" t="s">
        <v>37</v>
      </c>
      <c r="G12" s="72" t="s">
        <v>37</v>
      </c>
      <c r="H12" s="72" t="s">
        <v>37</v>
      </c>
      <c r="I12" s="72" t="s">
        <v>37</v>
      </c>
      <c r="J12" s="72" t="s">
        <v>37</v>
      </c>
      <c r="K12" s="72" t="s">
        <v>37</v>
      </c>
      <c r="L12" s="72" t="s">
        <v>37</v>
      </c>
      <c r="M12" s="72" t="s">
        <v>37</v>
      </c>
      <c r="N12" s="72" t="s">
        <v>37</v>
      </c>
      <c r="O12" s="72" t="s">
        <v>37</v>
      </c>
      <c r="P12" s="72" t="s">
        <v>37</v>
      </c>
      <c r="Q12" s="72" t="s">
        <v>37</v>
      </c>
      <c r="R12" s="72" t="s">
        <v>37</v>
      </c>
      <c r="S12" s="72" t="s">
        <v>37</v>
      </c>
      <c r="T12" s="72" t="s">
        <v>37</v>
      </c>
      <c r="U12" s="72" t="s">
        <v>37</v>
      </c>
      <c r="V12" s="72" t="s">
        <v>37</v>
      </c>
      <c r="W12" s="72" t="s">
        <v>37</v>
      </c>
      <c r="X12" s="72" t="s">
        <v>37</v>
      </c>
      <c r="Y12" s="72" t="s">
        <v>37</v>
      </c>
    </row>
    <row r="13" spans="1:27" ht="38.25" customHeight="1" x14ac:dyDescent="0.25">
      <c r="A13" s="9">
        <v>23200</v>
      </c>
      <c r="B13" s="220" t="s">
        <v>444</v>
      </c>
      <c r="C13" s="138" t="s">
        <v>482</v>
      </c>
      <c r="D13" s="75"/>
      <c r="E13" s="75"/>
      <c r="F13" s="75"/>
      <c r="G13" s="75"/>
      <c r="H13" s="138"/>
      <c r="I13" s="138"/>
      <c r="J13" s="138" t="s">
        <v>445</v>
      </c>
      <c r="K13" s="138" t="s">
        <v>445</v>
      </c>
      <c r="L13" s="138"/>
      <c r="M13" s="138"/>
      <c r="N13" s="138" t="s">
        <v>445</v>
      </c>
      <c r="O13" s="138" t="s">
        <v>445</v>
      </c>
      <c r="P13" s="138"/>
      <c r="Q13" s="138"/>
      <c r="R13" s="75" t="s">
        <v>445</v>
      </c>
      <c r="S13" s="75" t="s">
        <v>445</v>
      </c>
      <c r="T13" s="138"/>
      <c r="U13" s="138"/>
      <c r="V13" s="138"/>
      <c r="W13" s="138" t="s">
        <v>446</v>
      </c>
      <c r="X13" s="76">
        <v>417500</v>
      </c>
      <c r="Y13" s="76">
        <v>417500</v>
      </c>
    </row>
    <row r="14" spans="1:27" ht="38.25" customHeight="1" x14ac:dyDescent="0.25">
      <c r="A14" s="9">
        <v>23200</v>
      </c>
      <c r="B14" s="220" t="s">
        <v>444</v>
      </c>
      <c r="C14" s="79" t="s">
        <v>482</v>
      </c>
      <c r="D14" s="80"/>
      <c r="E14" s="81"/>
      <c r="F14" s="81"/>
      <c r="G14" s="81"/>
      <c r="H14" s="81"/>
      <c r="I14" s="81"/>
      <c r="J14" s="81" t="s">
        <v>206</v>
      </c>
      <c r="K14" s="81" t="s">
        <v>206</v>
      </c>
      <c r="L14" s="81"/>
      <c r="M14" s="81"/>
      <c r="N14" s="81" t="s">
        <v>206</v>
      </c>
      <c r="O14" s="81" t="s">
        <v>206</v>
      </c>
      <c r="P14" s="81"/>
      <c r="Q14" s="81"/>
      <c r="R14" s="75" t="s">
        <v>286</v>
      </c>
      <c r="S14" s="75" t="s">
        <v>206</v>
      </c>
      <c r="T14" s="75"/>
      <c r="U14" s="75"/>
      <c r="V14" s="82"/>
      <c r="W14" s="138" t="s">
        <v>447</v>
      </c>
      <c r="X14" s="83">
        <v>417500</v>
      </c>
      <c r="Y14" s="76">
        <v>417500</v>
      </c>
    </row>
    <row r="15" spans="1:27" ht="38.25" customHeight="1" x14ac:dyDescent="0.25">
      <c r="A15" s="9">
        <v>23200</v>
      </c>
      <c r="B15" s="220" t="s">
        <v>444</v>
      </c>
      <c r="C15" s="138" t="s">
        <v>482</v>
      </c>
      <c r="D15" s="75"/>
      <c r="E15" s="75"/>
      <c r="F15" s="75"/>
      <c r="G15" s="75"/>
      <c r="H15" s="75"/>
      <c r="I15" s="75"/>
      <c r="J15" s="75" t="s">
        <v>448</v>
      </c>
      <c r="K15" s="75" t="s">
        <v>448</v>
      </c>
      <c r="L15" s="75"/>
      <c r="M15" s="75"/>
      <c r="N15" s="75" t="s">
        <v>448</v>
      </c>
      <c r="O15" s="75" t="s">
        <v>448</v>
      </c>
      <c r="P15" s="75"/>
      <c r="Q15" s="75"/>
      <c r="R15" s="75" t="s">
        <v>448</v>
      </c>
      <c r="S15" s="75" t="s">
        <v>448</v>
      </c>
      <c r="T15" s="75"/>
      <c r="U15" s="75"/>
      <c r="V15" s="138"/>
      <c r="W15" s="138" t="s">
        <v>449</v>
      </c>
      <c r="X15" s="76">
        <v>417500</v>
      </c>
      <c r="Y15" s="76">
        <v>417500</v>
      </c>
      <c r="Z15" s="77"/>
      <c r="AA15" s="88"/>
    </row>
    <row r="16" spans="1:27" ht="38.25" customHeight="1" x14ac:dyDescent="0.25">
      <c r="A16" s="9">
        <v>23350</v>
      </c>
      <c r="B16" s="217" t="s">
        <v>450</v>
      </c>
      <c r="C16" s="138" t="s">
        <v>43</v>
      </c>
      <c r="D16" s="75"/>
      <c r="E16" s="75"/>
      <c r="F16" s="75"/>
      <c r="G16" s="75"/>
      <c r="H16" s="75"/>
      <c r="I16" s="75"/>
      <c r="J16" s="75" t="s">
        <v>241</v>
      </c>
      <c r="K16" s="75" t="s">
        <v>241</v>
      </c>
      <c r="L16" s="75"/>
      <c r="M16" s="75"/>
      <c r="N16" s="75" t="s">
        <v>241</v>
      </c>
      <c r="O16" s="75" t="s">
        <v>241</v>
      </c>
      <c r="P16" s="75"/>
      <c r="Q16" s="75"/>
      <c r="R16" s="75" t="s">
        <v>241</v>
      </c>
      <c r="S16" s="75" t="s">
        <v>241</v>
      </c>
      <c r="T16" s="75"/>
      <c r="U16" s="75"/>
      <c r="V16" s="138"/>
      <c r="W16" s="138" t="s">
        <v>446</v>
      </c>
      <c r="X16" s="76">
        <v>80000</v>
      </c>
      <c r="Y16" s="76">
        <v>80000</v>
      </c>
    </row>
    <row r="17" spans="1:27" ht="38.25" customHeight="1" x14ac:dyDescent="0.25">
      <c r="A17" s="9">
        <v>23350</v>
      </c>
      <c r="B17" s="217" t="s">
        <v>450</v>
      </c>
      <c r="C17" s="138" t="s">
        <v>43</v>
      </c>
      <c r="D17" s="75"/>
      <c r="E17" s="75"/>
      <c r="F17" s="75"/>
      <c r="G17" s="75"/>
      <c r="H17" s="75"/>
      <c r="I17" s="75"/>
      <c r="J17" s="75" t="s">
        <v>195</v>
      </c>
      <c r="K17" s="75" t="s">
        <v>195</v>
      </c>
      <c r="L17" s="75"/>
      <c r="M17" s="75"/>
      <c r="N17" s="75" t="s">
        <v>195</v>
      </c>
      <c r="O17" s="75" t="s">
        <v>195</v>
      </c>
      <c r="P17" s="75"/>
      <c r="Q17" s="75"/>
      <c r="R17" s="75" t="s">
        <v>195</v>
      </c>
      <c r="S17" s="75" t="s">
        <v>195</v>
      </c>
      <c r="T17" s="75"/>
      <c r="U17" s="75"/>
      <c r="V17" s="138"/>
      <c r="W17" s="138" t="s">
        <v>447</v>
      </c>
      <c r="X17" s="76">
        <v>85000</v>
      </c>
      <c r="Y17" s="76">
        <v>85000</v>
      </c>
    </row>
    <row r="18" spans="1:27" ht="38.25" customHeight="1" x14ac:dyDescent="0.25">
      <c r="A18" s="9">
        <v>23350</v>
      </c>
      <c r="B18" s="217" t="s">
        <v>450</v>
      </c>
      <c r="C18" s="138" t="s">
        <v>43</v>
      </c>
      <c r="D18" s="75"/>
      <c r="E18" s="75"/>
      <c r="F18" s="75"/>
      <c r="G18" s="75"/>
      <c r="H18" s="75"/>
      <c r="I18" s="75"/>
      <c r="J18" s="75" t="s">
        <v>451</v>
      </c>
      <c r="K18" s="75" t="s">
        <v>451</v>
      </c>
      <c r="L18" s="75"/>
      <c r="M18" s="75"/>
      <c r="N18" s="75" t="s">
        <v>451</v>
      </c>
      <c r="O18" s="75" t="s">
        <v>451</v>
      </c>
      <c r="P18" s="75"/>
      <c r="Q18" s="75"/>
      <c r="R18" s="75" t="s">
        <v>451</v>
      </c>
      <c r="S18" s="75" t="s">
        <v>451</v>
      </c>
      <c r="T18" s="75"/>
      <c r="U18" s="75"/>
      <c r="V18" s="138"/>
      <c r="W18" s="138" t="s">
        <v>449</v>
      </c>
      <c r="X18" s="76">
        <v>85000</v>
      </c>
      <c r="Y18" s="76">
        <v>85000</v>
      </c>
      <c r="Z18" s="77"/>
      <c r="AA18" s="88"/>
    </row>
    <row r="19" spans="1:27" ht="38.25" customHeight="1" x14ac:dyDescent="0.25">
      <c r="A19" s="9">
        <v>23360</v>
      </c>
      <c r="B19" s="217" t="s">
        <v>452</v>
      </c>
      <c r="C19" s="138" t="s">
        <v>43</v>
      </c>
      <c r="D19" s="75"/>
      <c r="E19" s="75"/>
      <c r="F19" s="75"/>
      <c r="G19" s="75"/>
      <c r="H19" s="75"/>
      <c r="I19" s="75"/>
      <c r="J19" s="75" t="s">
        <v>445</v>
      </c>
      <c r="K19" s="75" t="s">
        <v>445</v>
      </c>
      <c r="L19" s="75"/>
      <c r="M19" s="75"/>
      <c r="N19" s="75" t="s">
        <v>445</v>
      </c>
      <c r="O19" s="75" t="s">
        <v>445</v>
      </c>
      <c r="P19" s="75"/>
      <c r="Q19" s="75"/>
      <c r="R19" s="75" t="s">
        <v>445</v>
      </c>
      <c r="S19" s="75" t="s">
        <v>445</v>
      </c>
      <c r="T19" s="75"/>
      <c r="U19" s="75"/>
      <c r="V19" s="138"/>
      <c r="W19" s="138" t="s">
        <v>446</v>
      </c>
      <c r="X19" s="76">
        <v>160000</v>
      </c>
      <c r="Y19" s="76">
        <v>160000</v>
      </c>
    </row>
    <row r="20" spans="1:27" ht="38.25" customHeight="1" x14ac:dyDescent="0.25">
      <c r="A20" s="9">
        <v>23360</v>
      </c>
      <c r="B20" s="217" t="s">
        <v>452</v>
      </c>
      <c r="C20" s="138" t="s">
        <v>43</v>
      </c>
      <c r="D20" s="75"/>
      <c r="E20" s="75"/>
      <c r="F20" s="75"/>
      <c r="G20" s="75"/>
      <c r="H20" s="75"/>
      <c r="I20" s="75"/>
      <c r="J20" s="75" t="s">
        <v>206</v>
      </c>
      <c r="K20" s="75" t="s">
        <v>206</v>
      </c>
      <c r="L20" s="75"/>
      <c r="M20" s="75"/>
      <c r="N20" s="75" t="s">
        <v>206</v>
      </c>
      <c r="O20" s="75" t="s">
        <v>206</v>
      </c>
      <c r="P20" s="75"/>
      <c r="Q20" s="75"/>
      <c r="R20" s="75" t="s">
        <v>286</v>
      </c>
      <c r="S20" s="75" t="s">
        <v>206</v>
      </c>
      <c r="T20" s="75"/>
      <c r="U20" s="75"/>
      <c r="V20" s="138"/>
      <c r="W20" s="138" t="s">
        <v>453</v>
      </c>
      <c r="X20" s="76">
        <v>161000</v>
      </c>
      <c r="Y20" s="76">
        <v>161000</v>
      </c>
    </row>
    <row r="21" spans="1:27" ht="38.25" customHeight="1" x14ac:dyDescent="0.25">
      <c r="A21" s="9">
        <v>23360</v>
      </c>
      <c r="B21" s="217" t="s">
        <v>452</v>
      </c>
      <c r="C21" s="138" t="s">
        <v>43</v>
      </c>
      <c r="D21" s="75"/>
      <c r="E21" s="75"/>
      <c r="F21" s="75"/>
      <c r="G21" s="75"/>
      <c r="H21" s="75"/>
      <c r="I21" s="75"/>
      <c r="J21" s="75" t="s">
        <v>448</v>
      </c>
      <c r="K21" s="75" t="s">
        <v>448</v>
      </c>
      <c r="L21" s="75"/>
      <c r="M21" s="75"/>
      <c r="N21" s="75" t="s">
        <v>448</v>
      </c>
      <c r="O21" s="75" t="s">
        <v>448</v>
      </c>
      <c r="P21" s="75"/>
      <c r="Q21" s="75"/>
      <c r="R21" s="75" t="s">
        <v>448</v>
      </c>
      <c r="S21" s="75" t="s">
        <v>448</v>
      </c>
      <c r="T21" s="75"/>
      <c r="U21" s="75"/>
      <c r="V21" s="138"/>
      <c r="W21" s="138" t="s">
        <v>447</v>
      </c>
      <c r="X21" s="76">
        <v>161748</v>
      </c>
      <c r="Y21" s="76">
        <v>161748</v>
      </c>
      <c r="Z21" s="77"/>
      <c r="AA21" s="88"/>
    </row>
    <row r="22" spans="1:27" ht="24.75" customHeight="1" x14ac:dyDescent="0.25">
      <c r="A22" s="9">
        <v>23500</v>
      </c>
      <c r="B22" s="217" t="s">
        <v>454</v>
      </c>
      <c r="C22" s="138" t="s">
        <v>40</v>
      </c>
      <c r="D22" s="75"/>
      <c r="E22" s="75"/>
      <c r="F22" s="75"/>
      <c r="G22" s="75"/>
      <c r="H22" s="75"/>
      <c r="I22" s="75"/>
      <c r="J22" s="75" t="s">
        <v>241</v>
      </c>
      <c r="K22" s="75" t="s">
        <v>241</v>
      </c>
      <c r="L22" s="75"/>
      <c r="M22" s="75"/>
      <c r="N22" s="75" t="s">
        <v>241</v>
      </c>
      <c r="O22" s="75" t="s">
        <v>241</v>
      </c>
      <c r="P22" s="75"/>
      <c r="Q22" s="75"/>
      <c r="R22" s="75" t="s">
        <v>241</v>
      </c>
      <c r="S22" s="75" t="s">
        <v>241</v>
      </c>
      <c r="T22" s="75"/>
      <c r="U22" s="75"/>
      <c r="V22" s="138"/>
      <c r="W22" s="138" t="s">
        <v>446</v>
      </c>
      <c r="X22" s="76">
        <v>55000</v>
      </c>
      <c r="Y22" s="76">
        <v>55000</v>
      </c>
    </row>
    <row r="23" spans="1:27" ht="24.75" customHeight="1" x14ac:dyDescent="0.25">
      <c r="A23" s="9">
        <v>23500</v>
      </c>
      <c r="B23" s="217" t="s">
        <v>454</v>
      </c>
      <c r="C23" s="138" t="s">
        <v>40</v>
      </c>
      <c r="D23" s="75"/>
      <c r="E23" s="75"/>
      <c r="F23" s="75"/>
      <c r="G23" s="75"/>
      <c r="H23" s="75"/>
      <c r="I23" s="75"/>
      <c r="J23" s="75" t="s">
        <v>195</v>
      </c>
      <c r="K23" s="75" t="s">
        <v>195</v>
      </c>
      <c r="L23" s="75"/>
      <c r="M23" s="75"/>
      <c r="N23" s="75" t="s">
        <v>195</v>
      </c>
      <c r="O23" s="75" t="s">
        <v>195</v>
      </c>
      <c r="P23" s="75"/>
      <c r="Q23" s="75"/>
      <c r="R23" s="75" t="s">
        <v>195</v>
      </c>
      <c r="S23" s="75" t="s">
        <v>195</v>
      </c>
      <c r="T23" s="75"/>
      <c r="U23" s="75"/>
      <c r="V23" s="138"/>
      <c r="W23" s="138" t="s">
        <v>447</v>
      </c>
      <c r="X23" s="76">
        <v>60000</v>
      </c>
      <c r="Y23" s="76">
        <v>60000</v>
      </c>
    </row>
    <row r="24" spans="1:27" ht="24.75" customHeight="1" x14ac:dyDescent="0.25">
      <c r="A24" s="9">
        <v>23500</v>
      </c>
      <c r="B24" s="217" t="s">
        <v>454</v>
      </c>
      <c r="C24" s="138" t="s">
        <v>40</v>
      </c>
      <c r="D24" s="75"/>
      <c r="E24" s="75"/>
      <c r="F24" s="75"/>
      <c r="G24" s="75"/>
      <c r="H24" s="75"/>
      <c r="I24" s="75"/>
      <c r="J24" s="75" t="s">
        <v>451</v>
      </c>
      <c r="K24" s="75" t="s">
        <v>451</v>
      </c>
      <c r="L24" s="75"/>
      <c r="M24" s="75"/>
      <c r="N24" s="75" t="s">
        <v>451</v>
      </c>
      <c r="O24" s="75" t="s">
        <v>451</v>
      </c>
      <c r="P24" s="75"/>
      <c r="Q24" s="75"/>
      <c r="R24" s="75" t="s">
        <v>451</v>
      </c>
      <c r="S24" s="75" t="s">
        <v>451</v>
      </c>
      <c r="T24" s="75"/>
      <c r="U24" s="75"/>
      <c r="V24" s="75"/>
      <c r="W24" s="138" t="s">
        <v>449</v>
      </c>
      <c r="X24" s="76">
        <v>60000</v>
      </c>
      <c r="Y24" s="76">
        <v>60000</v>
      </c>
      <c r="Z24" s="77"/>
    </row>
    <row r="25" spans="1:27" ht="15" customHeight="1" x14ac:dyDescent="0.25">
      <c r="A25" s="9">
        <v>26110</v>
      </c>
      <c r="B25" s="217" t="s">
        <v>455</v>
      </c>
      <c r="C25" s="138" t="s">
        <v>40</v>
      </c>
      <c r="D25" s="75"/>
      <c r="E25" s="75"/>
      <c r="F25" s="75"/>
      <c r="G25" s="75"/>
      <c r="H25" s="75"/>
      <c r="I25" s="75"/>
      <c r="J25" s="75" t="s">
        <v>198</v>
      </c>
      <c r="K25" s="75" t="s">
        <v>198</v>
      </c>
      <c r="L25" s="75"/>
      <c r="M25" s="75"/>
      <c r="N25" s="75" t="s">
        <v>198</v>
      </c>
      <c r="O25" s="75" t="s">
        <v>198</v>
      </c>
      <c r="P25" s="75"/>
      <c r="Q25" s="75"/>
      <c r="R25" s="75" t="s">
        <v>198</v>
      </c>
      <c r="S25" s="75" t="s">
        <v>198</v>
      </c>
      <c r="T25" s="75"/>
      <c r="U25" s="75"/>
      <c r="V25" s="75"/>
      <c r="W25" s="138" t="s">
        <v>446</v>
      </c>
      <c r="X25" s="76">
        <v>33337</v>
      </c>
      <c r="Y25" s="76">
        <v>33337</v>
      </c>
    </row>
    <row r="26" spans="1:27" ht="15" customHeight="1" x14ac:dyDescent="0.25">
      <c r="A26" s="9">
        <v>26110</v>
      </c>
      <c r="B26" s="217" t="s">
        <v>455</v>
      </c>
      <c r="C26" s="138" t="s">
        <v>40</v>
      </c>
      <c r="D26" s="75"/>
      <c r="E26" s="75"/>
      <c r="F26" s="75"/>
      <c r="G26" s="75"/>
      <c r="H26" s="75"/>
      <c r="I26" s="75"/>
      <c r="J26" s="75" t="s">
        <v>445</v>
      </c>
      <c r="K26" s="75" t="s">
        <v>445</v>
      </c>
      <c r="L26" s="75"/>
      <c r="M26" s="75"/>
      <c r="N26" s="75" t="s">
        <v>445</v>
      </c>
      <c r="O26" s="75" t="s">
        <v>445</v>
      </c>
      <c r="P26" s="75"/>
      <c r="Q26" s="75"/>
      <c r="R26" s="75" t="s">
        <v>445</v>
      </c>
      <c r="S26" s="75" t="s">
        <v>445</v>
      </c>
      <c r="T26" s="75"/>
      <c r="U26" s="75"/>
      <c r="V26" s="75"/>
      <c r="W26" s="138" t="s">
        <v>446</v>
      </c>
      <c r="X26" s="76">
        <v>33333</v>
      </c>
      <c r="Y26" s="76">
        <v>33333</v>
      </c>
    </row>
    <row r="27" spans="1:27" ht="15" customHeight="1" x14ac:dyDescent="0.25">
      <c r="A27" s="9">
        <v>26110</v>
      </c>
      <c r="B27" s="217" t="s">
        <v>455</v>
      </c>
      <c r="C27" s="138" t="s">
        <v>40</v>
      </c>
      <c r="D27" s="75"/>
      <c r="E27" s="75"/>
      <c r="F27" s="75"/>
      <c r="G27" s="75"/>
      <c r="H27" s="75"/>
      <c r="I27" s="75"/>
      <c r="J27" s="75" t="s">
        <v>241</v>
      </c>
      <c r="K27" s="75" t="s">
        <v>241</v>
      </c>
      <c r="L27" s="75"/>
      <c r="M27" s="75"/>
      <c r="N27" s="75" t="s">
        <v>241</v>
      </c>
      <c r="O27" s="75" t="s">
        <v>241</v>
      </c>
      <c r="P27" s="75"/>
      <c r="Q27" s="75"/>
      <c r="R27" s="75" t="s">
        <v>241</v>
      </c>
      <c r="S27" s="75" t="s">
        <v>241</v>
      </c>
      <c r="T27" s="75"/>
      <c r="U27" s="75"/>
      <c r="V27" s="75"/>
      <c r="W27" s="138" t="s">
        <v>446</v>
      </c>
      <c r="X27" s="76">
        <v>33333</v>
      </c>
      <c r="Y27" s="76">
        <v>33333</v>
      </c>
    </row>
    <row r="28" spans="1:27" ht="15" customHeight="1" x14ac:dyDescent="0.25">
      <c r="A28" s="9">
        <v>26110</v>
      </c>
      <c r="B28" s="217" t="s">
        <v>455</v>
      </c>
      <c r="C28" s="138" t="s">
        <v>40</v>
      </c>
      <c r="D28" s="75"/>
      <c r="E28" s="75"/>
      <c r="F28" s="75"/>
      <c r="G28" s="75"/>
      <c r="H28" s="75"/>
      <c r="I28" s="75"/>
      <c r="J28" s="75" t="s">
        <v>199</v>
      </c>
      <c r="K28" s="75" t="s">
        <v>199</v>
      </c>
      <c r="L28" s="75"/>
      <c r="M28" s="75"/>
      <c r="N28" s="75" t="s">
        <v>199</v>
      </c>
      <c r="O28" s="75" t="s">
        <v>199</v>
      </c>
      <c r="P28" s="75"/>
      <c r="Q28" s="75"/>
      <c r="R28" s="75" t="s">
        <v>199</v>
      </c>
      <c r="S28" s="75" t="s">
        <v>199</v>
      </c>
      <c r="T28" s="75"/>
      <c r="U28" s="75"/>
      <c r="V28" s="75"/>
      <c r="W28" s="138" t="s">
        <v>453</v>
      </c>
      <c r="X28" s="76">
        <v>33333</v>
      </c>
      <c r="Y28" s="76">
        <v>33333</v>
      </c>
    </row>
    <row r="29" spans="1:27" ht="15" customHeight="1" x14ac:dyDescent="0.25">
      <c r="A29" s="9">
        <v>26110</v>
      </c>
      <c r="B29" s="217" t="s">
        <v>455</v>
      </c>
      <c r="C29" s="138" t="s">
        <v>40</v>
      </c>
      <c r="D29" s="75"/>
      <c r="E29" s="75"/>
      <c r="F29" s="75"/>
      <c r="G29" s="75"/>
      <c r="H29" s="75"/>
      <c r="I29" s="75"/>
      <c r="J29" s="75" t="s">
        <v>194</v>
      </c>
      <c r="K29" s="75" t="s">
        <v>194</v>
      </c>
      <c r="L29" s="75"/>
      <c r="M29" s="75"/>
      <c r="N29" s="75" t="s">
        <v>194</v>
      </c>
      <c r="O29" s="75" t="s">
        <v>194</v>
      </c>
      <c r="P29" s="75"/>
      <c r="Q29" s="75"/>
      <c r="R29" s="75" t="s">
        <v>194</v>
      </c>
      <c r="S29" s="75" t="s">
        <v>194</v>
      </c>
      <c r="T29" s="75"/>
      <c r="U29" s="75"/>
      <c r="V29" s="75"/>
      <c r="W29" s="138" t="s">
        <v>453</v>
      </c>
      <c r="X29" s="76">
        <v>33333</v>
      </c>
      <c r="Y29" s="76">
        <v>33333</v>
      </c>
    </row>
    <row r="30" spans="1:27" ht="15" customHeight="1" x14ac:dyDescent="0.25">
      <c r="A30" s="9">
        <v>26110</v>
      </c>
      <c r="B30" s="217" t="s">
        <v>455</v>
      </c>
      <c r="C30" s="138" t="s">
        <v>40</v>
      </c>
      <c r="D30" s="75"/>
      <c r="E30" s="75"/>
      <c r="F30" s="75"/>
      <c r="G30" s="75"/>
      <c r="H30" s="75"/>
      <c r="I30" s="75"/>
      <c r="J30" s="75" t="s">
        <v>206</v>
      </c>
      <c r="K30" s="75" t="s">
        <v>206</v>
      </c>
      <c r="L30" s="75"/>
      <c r="M30" s="75"/>
      <c r="N30" s="75" t="s">
        <v>206</v>
      </c>
      <c r="O30" s="75" t="s">
        <v>206</v>
      </c>
      <c r="P30" s="75"/>
      <c r="Q30" s="75"/>
      <c r="R30" s="75" t="s">
        <v>286</v>
      </c>
      <c r="S30" s="75" t="s">
        <v>206</v>
      </c>
      <c r="T30" s="75"/>
      <c r="U30" s="75"/>
      <c r="V30" s="75"/>
      <c r="W30" s="138" t="s">
        <v>453</v>
      </c>
      <c r="X30" s="76">
        <v>33333</v>
      </c>
      <c r="Y30" s="76">
        <v>33333</v>
      </c>
    </row>
    <row r="31" spans="1:27" ht="15" customHeight="1" x14ac:dyDescent="0.25">
      <c r="A31" s="9">
        <v>26110</v>
      </c>
      <c r="B31" s="217" t="s">
        <v>455</v>
      </c>
      <c r="C31" s="138" t="s">
        <v>40</v>
      </c>
      <c r="D31" s="75"/>
      <c r="E31" s="75"/>
      <c r="F31" s="75"/>
      <c r="G31" s="75"/>
      <c r="H31" s="75"/>
      <c r="I31" s="75"/>
      <c r="J31" s="75" t="s">
        <v>195</v>
      </c>
      <c r="K31" s="75" t="s">
        <v>195</v>
      </c>
      <c r="L31" s="75"/>
      <c r="M31" s="75"/>
      <c r="N31" s="75" t="s">
        <v>195</v>
      </c>
      <c r="O31" s="75" t="s">
        <v>195</v>
      </c>
      <c r="P31" s="75"/>
      <c r="Q31" s="75"/>
      <c r="R31" s="75" t="s">
        <v>195</v>
      </c>
      <c r="S31" s="75" t="s">
        <v>195</v>
      </c>
      <c r="T31" s="75"/>
      <c r="U31" s="75"/>
      <c r="V31" s="75"/>
      <c r="W31" s="138" t="s">
        <v>447</v>
      </c>
      <c r="X31" s="76">
        <v>33333</v>
      </c>
      <c r="Y31" s="76">
        <v>33333</v>
      </c>
    </row>
    <row r="32" spans="1:27" ht="15" customHeight="1" x14ac:dyDescent="0.25">
      <c r="A32" s="9">
        <v>26110</v>
      </c>
      <c r="B32" s="217" t="s">
        <v>455</v>
      </c>
      <c r="C32" s="138" t="s">
        <v>40</v>
      </c>
      <c r="D32" s="75"/>
      <c r="E32" s="75"/>
      <c r="F32" s="75"/>
      <c r="G32" s="75"/>
      <c r="H32" s="75"/>
      <c r="I32" s="75"/>
      <c r="J32" s="75" t="s">
        <v>204</v>
      </c>
      <c r="K32" s="75" t="s">
        <v>204</v>
      </c>
      <c r="L32" s="75"/>
      <c r="M32" s="75"/>
      <c r="N32" s="75" t="s">
        <v>204</v>
      </c>
      <c r="O32" s="75" t="s">
        <v>204</v>
      </c>
      <c r="P32" s="75"/>
      <c r="Q32" s="75"/>
      <c r="R32" s="75" t="s">
        <v>204</v>
      </c>
      <c r="S32" s="75" t="s">
        <v>204</v>
      </c>
      <c r="T32" s="75"/>
      <c r="U32" s="75"/>
      <c r="V32" s="75"/>
      <c r="W32" s="138" t="s">
        <v>447</v>
      </c>
      <c r="X32" s="76">
        <v>33333</v>
      </c>
      <c r="Y32" s="76">
        <v>33333</v>
      </c>
    </row>
    <row r="33" spans="1:27" ht="15" customHeight="1" x14ac:dyDescent="0.25">
      <c r="A33" s="9">
        <v>26110</v>
      </c>
      <c r="B33" s="217" t="s">
        <v>455</v>
      </c>
      <c r="C33" s="138" t="s">
        <v>40</v>
      </c>
      <c r="D33" s="75"/>
      <c r="E33" s="75"/>
      <c r="F33" s="75"/>
      <c r="G33" s="75"/>
      <c r="H33" s="75"/>
      <c r="I33" s="75"/>
      <c r="J33" s="75" t="s">
        <v>456</v>
      </c>
      <c r="K33" s="75" t="s">
        <v>456</v>
      </c>
      <c r="L33" s="75"/>
      <c r="M33" s="75"/>
      <c r="N33" s="75" t="s">
        <v>456</v>
      </c>
      <c r="O33" s="75" t="s">
        <v>456</v>
      </c>
      <c r="P33" s="75"/>
      <c r="Q33" s="75"/>
      <c r="R33" s="75" t="s">
        <v>456</v>
      </c>
      <c r="S33" s="75" t="s">
        <v>456</v>
      </c>
      <c r="T33" s="75"/>
      <c r="U33" s="75"/>
      <c r="V33" s="75"/>
      <c r="W33" s="138" t="s">
        <v>447</v>
      </c>
      <c r="X33" s="76">
        <v>33333</v>
      </c>
      <c r="Y33" s="76">
        <v>33333</v>
      </c>
    </row>
    <row r="34" spans="1:27" ht="15" customHeight="1" x14ac:dyDescent="0.25">
      <c r="A34" s="9">
        <v>26110</v>
      </c>
      <c r="B34" s="217" t="s">
        <v>455</v>
      </c>
      <c r="C34" s="138" t="s">
        <v>40</v>
      </c>
      <c r="D34" s="75"/>
      <c r="E34" s="75"/>
      <c r="F34" s="75"/>
      <c r="G34" s="75"/>
      <c r="H34" s="75"/>
      <c r="I34" s="75"/>
      <c r="J34" s="75" t="s">
        <v>448</v>
      </c>
      <c r="K34" s="75" t="s">
        <v>448</v>
      </c>
      <c r="L34" s="75"/>
      <c r="M34" s="75"/>
      <c r="N34" s="75" t="s">
        <v>448</v>
      </c>
      <c r="O34" s="75" t="s">
        <v>448</v>
      </c>
      <c r="P34" s="75"/>
      <c r="Q34" s="75"/>
      <c r="R34" s="75" t="s">
        <v>448</v>
      </c>
      <c r="S34" s="75" t="s">
        <v>448</v>
      </c>
      <c r="T34" s="75"/>
      <c r="U34" s="75"/>
      <c r="V34" s="75"/>
      <c r="W34" s="138" t="s">
        <v>449</v>
      </c>
      <c r="X34" s="76">
        <v>33333</v>
      </c>
      <c r="Y34" s="76">
        <v>33333</v>
      </c>
    </row>
    <row r="35" spans="1:27" ht="15" customHeight="1" x14ac:dyDescent="0.25">
      <c r="A35" s="9">
        <v>26110</v>
      </c>
      <c r="B35" s="217" t="s">
        <v>455</v>
      </c>
      <c r="C35" s="138" t="s">
        <v>40</v>
      </c>
      <c r="D35" s="75"/>
      <c r="E35" s="75"/>
      <c r="F35" s="75"/>
      <c r="G35" s="75"/>
      <c r="H35" s="75"/>
      <c r="I35" s="75"/>
      <c r="J35" s="75" t="s">
        <v>451</v>
      </c>
      <c r="K35" s="75" t="s">
        <v>451</v>
      </c>
      <c r="L35" s="75"/>
      <c r="M35" s="75"/>
      <c r="N35" s="75" t="s">
        <v>451</v>
      </c>
      <c r="O35" s="75" t="s">
        <v>451</v>
      </c>
      <c r="P35" s="75"/>
      <c r="Q35" s="75"/>
      <c r="R35" s="75" t="s">
        <v>451</v>
      </c>
      <c r="S35" s="75" t="s">
        <v>451</v>
      </c>
      <c r="T35" s="75"/>
      <c r="U35" s="75"/>
      <c r="V35" s="75"/>
      <c r="W35" s="138" t="s">
        <v>449</v>
      </c>
      <c r="X35" s="76">
        <v>33333</v>
      </c>
      <c r="Y35" s="76">
        <v>33333</v>
      </c>
    </row>
    <row r="36" spans="1:27" ht="15" customHeight="1" x14ac:dyDescent="0.25">
      <c r="A36" s="9">
        <v>26110</v>
      </c>
      <c r="B36" s="217" t="s">
        <v>455</v>
      </c>
      <c r="C36" s="138" t="s">
        <v>40</v>
      </c>
      <c r="D36" s="75"/>
      <c r="E36" s="75"/>
      <c r="F36" s="75"/>
      <c r="G36" s="75"/>
      <c r="H36" s="75"/>
      <c r="I36" s="75"/>
      <c r="J36" s="75" t="s">
        <v>457</v>
      </c>
      <c r="K36" s="75" t="s">
        <v>457</v>
      </c>
      <c r="L36" s="75"/>
      <c r="M36" s="75"/>
      <c r="N36" s="75" t="s">
        <v>457</v>
      </c>
      <c r="O36" s="75" t="s">
        <v>457</v>
      </c>
      <c r="P36" s="75"/>
      <c r="Q36" s="75"/>
      <c r="R36" s="75" t="s">
        <v>457</v>
      </c>
      <c r="S36" s="75" t="s">
        <v>457</v>
      </c>
      <c r="T36" s="75"/>
      <c r="U36" s="75"/>
      <c r="V36" s="75"/>
      <c r="W36" s="138" t="s">
        <v>449</v>
      </c>
      <c r="X36" s="76">
        <v>33333</v>
      </c>
      <c r="Y36" s="76">
        <v>33333</v>
      </c>
      <c r="Z36" s="77"/>
      <c r="AA36" s="88"/>
    </row>
    <row r="37" spans="1:27" ht="25.5" customHeight="1" x14ac:dyDescent="0.25">
      <c r="A37" s="9">
        <v>29100</v>
      </c>
      <c r="B37" s="217" t="s">
        <v>458</v>
      </c>
      <c r="C37" s="138" t="s">
        <v>482</v>
      </c>
      <c r="D37" s="75"/>
      <c r="E37" s="75"/>
      <c r="F37" s="75"/>
      <c r="G37" s="75"/>
      <c r="H37" s="75"/>
      <c r="I37" s="75"/>
      <c r="J37" s="75" t="s">
        <v>241</v>
      </c>
      <c r="K37" s="75" t="s">
        <v>241</v>
      </c>
      <c r="L37" s="75"/>
      <c r="M37" s="75"/>
      <c r="N37" s="75" t="s">
        <v>241</v>
      </c>
      <c r="O37" s="75" t="s">
        <v>241</v>
      </c>
      <c r="P37" s="75"/>
      <c r="Q37" s="75"/>
      <c r="R37" s="75" t="s">
        <v>241</v>
      </c>
      <c r="S37" s="75" t="s">
        <v>241</v>
      </c>
      <c r="T37" s="75"/>
      <c r="U37" s="75"/>
      <c r="V37" s="75"/>
      <c r="W37" s="138" t="s">
        <v>446</v>
      </c>
      <c r="X37" s="76">
        <v>442973</v>
      </c>
      <c r="Y37" s="76">
        <v>442973</v>
      </c>
    </row>
    <row r="38" spans="1:27" ht="25.5" customHeight="1" x14ac:dyDescent="0.25">
      <c r="A38" s="9">
        <v>29100</v>
      </c>
      <c r="B38" s="217" t="s">
        <v>458</v>
      </c>
      <c r="C38" s="138" t="s">
        <v>482</v>
      </c>
      <c r="D38" s="75"/>
      <c r="E38" s="75"/>
      <c r="F38" s="75"/>
      <c r="G38" s="75"/>
      <c r="H38" s="75"/>
      <c r="I38" s="75"/>
      <c r="J38" s="75" t="s">
        <v>206</v>
      </c>
      <c r="K38" s="75" t="s">
        <v>206</v>
      </c>
      <c r="L38" s="75"/>
      <c r="M38" s="75"/>
      <c r="N38" s="75" t="s">
        <v>206</v>
      </c>
      <c r="O38" s="75" t="s">
        <v>206</v>
      </c>
      <c r="P38" s="75"/>
      <c r="Q38" s="75"/>
      <c r="R38" s="75" t="s">
        <v>286</v>
      </c>
      <c r="S38" s="75" t="s">
        <v>206</v>
      </c>
      <c r="T38" s="75"/>
      <c r="U38" s="75"/>
      <c r="V38" s="138"/>
      <c r="W38" s="138" t="s">
        <v>453</v>
      </c>
      <c r="X38" s="76">
        <v>442972</v>
      </c>
      <c r="Y38" s="76">
        <v>442972</v>
      </c>
    </row>
    <row r="39" spans="1:27" ht="25.5" customHeight="1" x14ac:dyDescent="0.25">
      <c r="A39" s="9">
        <v>29100</v>
      </c>
      <c r="B39" s="217" t="s">
        <v>458</v>
      </c>
      <c r="C39" s="138" t="s">
        <v>482</v>
      </c>
      <c r="D39" s="75"/>
      <c r="E39" s="75"/>
      <c r="F39" s="75"/>
      <c r="G39" s="75"/>
      <c r="H39" s="75"/>
      <c r="I39" s="75"/>
      <c r="J39" s="75" t="s">
        <v>456</v>
      </c>
      <c r="K39" s="75" t="s">
        <v>456</v>
      </c>
      <c r="L39" s="75"/>
      <c r="M39" s="75"/>
      <c r="N39" s="75" t="s">
        <v>456</v>
      </c>
      <c r="O39" s="75" t="s">
        <v>456</v>
      </c>
      <c r="P39" s="75"/>
      <c r="Q39" s="75"/>
      <c r="R39" s="75" t="s">
        <v>456</v>
      </c>
      <c r="S39" s="75" t="s">
        <v>456</v>
      </c>
      <c r="T39" s="75"/>
      <c r="U39" s="75"/>
      <c r="V39" s="138"/>
      <c r="W39" s="138" t="s">
        <v>447</v>
      </c>
      <c r="X39" s="76">
        <v>442972</v>
      </c>
      <c r="Y39" s="76">
        <v>442972</v>
      </c>
    </row>
    <row r="40" spans="1:27" ht="25.5" customHeight="1" x14ac:dyDescent="0.25">
      <c r="A40" s="9">
        <v>29100</v>
      </c>
      <c r="B40" s="217" t="s">
        <v>458</v>
      </c>
      <c r="C40" s="138" t="s">
        <v>482</v>
      </c>
      <c r="D40" s="75"/>
      <c r="E40" s="75"/>
      <c r="F40" s="75"/>
      <c r="G40" s="75"/>
      <c r="H40" s="75"/>
      <c r="I40" s="75"/>
      <c r="J40" s="75" t="s">
        <v>457</v>
      </c>
      <c r="K40" s="75" t="s">
        <v>457</v>
      </c>
      <c r="L40" s="75"/>
      <c r="M40" s="75"/>
      <c r="N40" s="75" t="s">
        <v>457</v>
      </c>
      <c r="O40" s="75" t="s">
        <v>457</v>
      </c>
      <c r="P40" s="75"/>
      <c r="Q40" s="75"/>
      <c r="R40" s="75" t="s">
        <v>457</v>
      </c>
      <c r="S40" s="75" t="s">
        <v>457</v>
      </c>
      <c r="T40" s="75"/>
      <c r="U40" s="75"/>
      <c r="V40" s="138"/>
      <c r="W40" s="138" t="s">
        <v>449</v>
      </c>
      <c r="X40" s="76">
        <v>442972</v>
      </c>
      <c r="Y40" s="76">
        <v>442972</v>
      </c>
      <c r="Z40" s="77"/>
    </row>
    <row r="41" spans="1:27" ht="25.5" customHeight="1" x14ac:dyDescent="0.25">
      <c r="A41" s="9">
        <v>31100</v>
      </c>
      <c r="B41" s="217" t="s">
        <v>459</v>
      </c>
      <c r="C41" s="138" t="s">
        <v>43</v>
      </c>
      <c r="D41" s="75"/>
      <c r="E41" s="75"/>
      <c r="F41" s="75"/>
      <c r="G41" s="75"/>
      <c r="H41" s="75"/>
      <c r="I41" s="75"/>
      <c r="J41" s="75" t="s">
        <v>445</v>
      </c>
      <c r="K41" s="75" t="s">
        <v>445</v>
      </c>
      <c r="L41" s="75"/>
      <c r="M41" s="75"/>
      <c r="N41" s="75" t="s">
        <v>445</v>
      </c>
      <c r="O41" s="75" t="s">
        <v>445</v>
      </c>
      <c r="P41" s="75"/>
      <c r="Q41" s="75"/>
      <c r="R41" s="75" t="s">
        <v>445</v>
      </c>
      <c r="S41" s="75" t="s">
        <v>445</v>
      </c>
      <c r="T41" s="75"/>
      <c r="U41" s="75"/>
      <c r="V41" s="138"/>
      <c r="W41" s="138" t="s">
        <v>446</v>
      </c>
      <c r="X41" s="76">
        <v>230000</v>
      </c>
      <c r="Y41" s="76">
        <v>230000</v>
      </c>
    </row>
    <row r="42" spans="1:27" ht="25.5" customHeight="1" x14ac:dyDescent="0.25">
      <c r="A42" s="9">
        <v>31100</v>
      </c>
      <c r="B42" s="217" t="s">
        <v>459</v>
      </c>
      <c r="C42" s="138" t="s">
        <v>43</v>
      </c>
      <c r="D42" s="75"/>
      <c r="E42" s="75"/>
      <c r="F42" s="75"/>
      <c r="G42" s="75"/>
      <c r="H42" s="75"/>
      <c r="I42" s="75"/>
      <c r="J42" s="75" t="s">
        <v>199</v>
      </c>
      <c r="K42" s="75" t="s">
        <v>199</v>
      </c>
      <c r="L42" s="75"/>
      <c r="M42" s="75"/>
      <c r="N42" s="75" t="s">
        <v>199</v>
      </c>
      <c r="O42" s="75" t="s">
        <v>199</v>
      </c>
      <c r="P42" s="75"/>
      <c r="Q42" s="75"/>
      <c r="R42" s="75" t="s">
        <v>199</v>
      </c>
      <c r="S42" s="75" t="s">
        <v>199</v>
      </c>
      <c r="T42" s="75"/>
      <c r="U42" s="75"/>
      <c r="V42" s="138"/>
      <c r="W42" s="138" t="s">
        <v>453</v>
      </c>
      <c r="X42" s="76">
        <v>230000</v>
      </c>
      <c r="Y42" s="76">
        <v>230000</v>
      </c>
    </row>
    <row r="43" spans="1:27" ht="25.5" customHeight="1" x14ac:dyDescent="0.25">
      <c r="A43" s="9">
        <v>31100</v>
      </c>
      <c r="B43" s="217" t="s">
        <v>459</v>
      </c>
      <c r="C43" s="138" t="s">
        <v>43</v>
      </c>
      <c r="D43" s="75"/>
      <c r="E43" s="75"/>
      <c r="F43" s="75"/>
      <c r="G43" s="75"/>
      <c r="H43" s="75"/>
      <c r="I43" s="75"/>
      <c r="J43" s="75" t="s">
        <v>206</v>
      </c>
      <c r="K43" s="75" t="s">
        <v>206</v>
      </c>
      <c r="L43" s="75"/>
      <c r="M43" s="75"/>
      <c r="N43" s="75" t="s">
        <v>206</v>
      </c>
      <c r="O43" s="75" t="s">
        <v>206</v>
      </c>
      <c r="P43" s="75"/>
      <c r="Q43" s="75"/>
      <c r="R43" s="75" t="s">
        <v>206</v>
      </c>
      <c r="S43" s="75" t="s">
        <v>206</v>
      </c>
      <c r="T43" s="75"/>
      <c r="U43" s="75"/>
      <c r="V43" s="138"/>
      <c r="W43" s="138" t="s">
        <v>453</v>
      </c>
      <c r="X43" s="76">
        <v>230000</v>
      </c>
      <c r="Y43" s="76">
        <v>230000</v>
      </c>
    </row>
    <row r="44" spans="1:27" ht="25.5" customHeight="1" x14ac:dyDescent="0.25">
      <c r="A44" s="9">
        <v>31100</v>
      </c>
      <c r="B44" s="217" t="s">
        <v>459</v>
      </c>
      <c r="C44" s="138" t="s">
        <v>43</v>
      </c>
      <c r="D44" s="75"/>
      <c r="E44" s="75"/>
      <c r="F44" s="75"/>
      <c r="G44" s="75"/>
      <c r="H44" s="75"/>
      <c r="I44" s="75"/>
      <c r="J44" s="75" t="s">
        <v>204</v>
      </c>
      <c r="K44" s="75" t="s">
        <v>204</v>
      </c>
      <c r="L44" s="75"/>
      <c r="M44" s="75"/>
      <c r="N44" s="75" t="s">
        <v>204</v>
      </c>
      <c r="O44" s="75" t="s">
        <v>204</v>
      </c>
      <c r="P44" s="75"/>
      <c r="Q44" s="75"/>
      <c r="R44" s="75" t="s">
        <v>204</v>
      </c>
      <c r="S44" s="75" t="s">
        <v>204</v>
      </c>
      <c r="T44" s="75"/>
      <c r="U44" s="75"/>
      <c r="V44" s="138"/>
      <c r="W44" s="138" t="s">
        <v>447</v>
      </c>
      <c r="X44" s="76">
        <v>230000</v>
      </c>
      <c r="Y44" s="76">
        <v>230000</v>
      </c>
    </row>
    <row r="45" spans="1:27" ht="25.5" customHeight="1" x14ac:dyDescent="0.25">
      <c r="A45" s="9">
        <v>31100</v>
      </c>
      <c r="B45" s="217" t="s">
        <v>459</v>
      </c>
      <c r="C45" s="138" t="s">
        <v>43</v>
      </c>
      <c r="D45" s="75"/>
      <c r="E45" s="75"/>
      <c r="F45" s="75"/>
      <c r="G45" s="75"/>
      <c r="H45" s="75"/>
      <c r="I45" s="75"/>
      <c r="J45" s="75" t="s">
        <v>448</v>
      </c>
      <c r="K45" s="75" t="s">
        <v>448</v>
      </c>
      <c r="L45" s="75"/>
      <c r="M45" s="75"/>
      <c r="N45" s="75" t="s">
        <v>448</v>
      </c>
      <c r="O45" s="75" t="s">
        <v>448</v>
      </c>
      <c r="P45" s="75"/>
      <c r="Q45" s="75"/>
      <c r="R45" s="75" t="s">
        <v>448</v>
      </c>
      <c r="S45" s="75" t="s">
        <v>448</v>
      </c>
      <c r="T45" s="75"/>
      <c r="U45" s="75"/>
      <c r="V45" s="138"/>
      <c r="W45" s="138" t="s">
        <v>447</v>
      </c>
      <c r="X45" s="76">
        <v>230000</v>
      </c>
      <c r="Y45" s="76">
        <v>230000</v>
      </c>
    </row>
    <row r="46" spans="1:27" ht="25.5" customHeight="1" x14ac:dyDescent="0.25">
      <c r="A46" s="9">
        <v>31100</v>
      </c>
      <c r="B46" s="217" t="s">
        <v>459</v>
      </c>
      <c r="C46" s="138" t="s">
        <v>482</v>
      </c>
      <c r="D46" s="75"/>
      <c r="E46" s="75"/>
      <c r="F46" s="75"/>
      <c r="G46" s="75"/>
      <c r="H46" s="75"/>
      <c r="I46" s="75"/>
      <c r="J46" s="75" t="s">
        <v>457</v>
      </c>
      <c r="K46" s="75" t="s">
        <v>457</v>
      </c>
      <c r="L46" s="75"/>
      <c r="M46" s="75"/>
      <c r="N46" s="75" t="s">
        <v>457</v>
      </c>
      <c r="O46" s="75" t="s">
        <v>457</v>
      </c>
      <c r="P46" s="75"/>
      <c r="Q46" s="75"/>
      <c r="R46" s="75" t="s">
        <v>457</v>
      </c>
      <c r="S46" s="75" t="s">
        <v>457</v>
      </c>
      <c r="T46" s="75"/>
      <c r="U46" s="75"/>
      <c r="V46" s="138"/>
      <c r="W46" s="138" t="s">
        <v>449</v>
      </c>
      <c r="X46" s="76">
        <v>300000</v>
      </c>
      <c r="Y46" s="76">
        <v>300000</v>
      </c>
      <c r="Z46" s="77"/>
      <c r="AA46" s="77"/>
    </row>
    <row r="47" spans="1:27" ht="15" customHeight="1" x14ac:dyDescent="0.25">
      <c r="A47" s="9">
        <v>33100</v>
      </c>
      <c r="B47" s="217" t="s">
        <v>460</v>
      </c>
      <c r="C47" s="138" t="s">
        <v>46</v>
      </c>
      <c r="D47" s="75"/>
      <c r="E47" s="75"/>
      <c r="F47" s="75"/>
      <c r="G47" s="75"/>
      <c r="H47" s="75"/>
      <c r="I47" s="75"/>
      <c r="J47" s="75" t="s">
        <v>199</v>
      </c>
      <c r="K47" s="75" t="s">
        <v>199</v>
      </c>
      <c r="L47" s="75"/>
      <c r="M47" s="75"/>
      <c r="N47" s="75" t="s">
        <v>199</v>
      </c>
      <c r="O47" s="75" t="s">
        <v>199</v>
      </c>
      <c r="P47" s="75"/>
      <c r="Q47" s="75"/>
      <c r="R47" s="75" t="s">
        <v>199</v>
      </c>
      <c r="S47" s="75" t="s">
        <v>199</v>
      </c>
      <c r="T47" s="75"/>
      <c r="U47" s="75"/>
      <c r="V47" s="138"/>
      <c r="W47" s="138" t="s">
        <v>453</v>
      </c>
      <c r="X47" s="76">
        <v>100000</v>
      </c>
      <c r="Y47" s="76">
        <v>100000</v>
      </c>
    </row>
    <row r="48" spans="1:27" ht="15" customHeight="1" x14ac:dyDescent="0.25">
      <c r="A48" s="9">
        <v>33100</v>
      </c>
      <c r="B48" s="217" t="s">
        <v>460</v>
      </c>
      <c r="C48" s="138" t="s">
        <v>46</v>
      </c>
      <c r="D48" s="75"/>
      <c r="E48" s="75"/>
      <c r="F48" s="75"/>
      <c r="G48" s="75"/>
      <c r="H48" s="75"/>
      <c r="I48" s="75"/>
      <c r="J48" s="75" t="s">
        <v>204</v>
      </c>
      <c r="K48" s="75" t="s">
        <v>204</v>
      </c>
      <c r="L48" s="75"/>
      <c r="M48" s="75"/>
      <c r="N48" s="75" t="s">
        <v>204</v>
      </c>
      <c r="O48" s="75" t="s">
        <v>204</v>
      </c>
      <c r="P48" s="75"/>
      <c r="Q48" s="75"/>
      <c r="R48" s="75" t="s">
        <v>204</v>
      </c>
      <c r="S48" s="75" t="s">
        <v>204</v>
      </c>
      <c r="T48" s="75"/>
      <c r="U48" s="75"/>
      <c r="V48" s="138"/>
      <c r="W48" s="138" t="s">
        <v>447</v>
      </c>
      <c r="X48" s="76">
        <v>105000</v>
      </c>
      <c r="Y48" s="76">
        <v>105000</v>
      </c>
    </row>
    <row r="49" spans="1:27" ht="15" customHeight="1" x14ac:dyDescent="0.25">
      <c r="A49" s="9">
        <v>33100</v>
      </c>
      <c r="B49" s="217" t="s">
        <v>460</v>
      </c>
      <c r="C49" s="138" t="s">
        <v>46</v>
      </c>
      <c r="D49" s="75"/>
      <c r="E49" s="75"/>
      <c r="F49" s="75"/>
      <c r="G49" s="75"/>
      <c r="H49" s="75"/>
      <c r="I49" s="75"/>
      <c r="J49" s="75" t="s">
        <v>457</v>
      </c>
      <c r="K49" s="75" t="s">
        <v>457</v>
      </c>
      <c r="L49" s="75"/>
      <c r="M49" s="75"/>
      <c r="N49" s="75" t="s">
        <v>457</v>
      </c>
      <c r="O49" s="75" t="s">
        <v>457</v>
      </c>
      <c r="P49" s="75"/>
      <c r="Q49" s="75"/>
      <c r="R49" s="75" t="s">
        <v>457</v>
      </c>
      <c r="S49" s="75" t="s">
        <v>457</v>
      </c>
      <c r="T49" s="75"/>
      <c r="U49" s="75"/>
      <c r="V49" s="138"/>
      <c r="W49" s="138" t="s">
        <v>449</v>
      </c>
      <c r="X49" s="76">
        <v>105718</v>
      </c>
      <c r="Y49" s="76">
        <v>105718</v>
      </c>
      <c r="Z49" s="77"/>
    </row>
    <row r="50" spans="1:27" ht="23.25" customHeight="1" x14ac:dyDescent="0.25">
      <c r="A50" s="9">
        <v>33400</v>
      </c>
      <c r="B50" s="93" t="s">
        <v>461</v>
      </c>
      <c r="C50" s="138" t="s">
        <v>40</v>
      </c>
      <c r="D50" s="75"/>
      <c r="E50" s="75"/>
      <c r="F50" s="75"/>
      <c r="G50" s="75"/>
      <c r="H50" s="75"/>
      <c r="I50" s="75"/>
      <c r="J50" s="75" t="s">
        <v>199</v>
      </c>
      <c r="K50" s="75" t="s">
        <v>199</v>
      </c>
      <c r="L50" s="75"/>
      <c r="M50" s="75"/>
      <c r="N50" s="75" t="s">
        <v>199</v>
      </c>
      <c r="O50" s="75" t="s">
        <v>199</v>
      </c>
      <c r="P50" s="75"/>
      <c r="Q50" s="75"/>
      <c r="R50" s="75" t="s">
        <v>199</v>
      </c>
      <c r="S50" s="75" t="s">
        <v>199</v>
      </c>
      <c r="T50" s="75"/>
      <c r="U50" s="75"/>
      <c r="V50" s="138"/>
      <c r="W50" s="138" t="s">
        <v>453</v>
      </c>
      <c r="X50" s="76">
        <v>48714</v>
      </c>
      <c r="Y50" s="76">
        <v>48714</v>
      </c>
    </row>
    <row r="51" spans="1:27" ht="23.25" customHeight="1" x14ac:dyDescent="0.25">
      <c r="A51" s="9">
        <v>33400</v>
      </c>
      <c r="B51" s="93" t="s">
        <v>461</v>
      </c>
      <c r="C51" s="138" t="s">
        <v>40</v>
      </c>
      <c r="D51" s="75"/>
      <c r="E51" s="75"/>
      <c r="F51" s="75"/>
      <c r="G51" s="75"/>
      <c r="H51" s="75"/>
      <c r="I51" s="75"/>
      <c r="J51" s="75" t="s">
        <v>204</v>
      </c>
      <c r="K51" s="75" t="s">
        <v>204</v>
      </c>
      <c r="L51" s="75"/>
      <c r="M51" s="75"/>
      <c r="N51" s="75" t="s">
        <v>204</v>
      </c>
      <c r="O51" s="75" t="s">
        <v>204</v>
      </c>
      <c r="P51" s="75"/>
      <c r="Q51" s="75"/>
      <c r="R51" s="75" t="s">
        <v>204</v>
      </c>
      <c r="S51" s="75" t="s">
        <v>204</v>
      </c>
      <c r="T51" s="75"/>
      <c r="U51" s="75"/>
      <c r="V51" s="138"/>
      <c r="W51" s="138" t="s">
        <v>447</v>
      </c>
      <c r="X51" s="76">
        <v>48714</v>
      </c>
      <c r="Y51" s="76">
        <v>48714</v>
      </c>
    </row>
    <row r="52" spans="1:27" ht="23.25" customHeight="1" x14ac:dyDescent="0.25">
      <c r="A52" s="9">
        <v>33400</v>
      </c>
      <c r="B52" s="93" t="s">
        <v>461</v>
      </c>
      <c r="C52" s="138" t="s">
        <v>40</v>
      </c>
      <c r="D52" s="75"/>
      <c r="E52" s="75"/>
      <c r="F52" s="75"/>
      <c r="G52" s="75"/>
      <c r="H52" s="75"/>
      <c r="I52" s="75"/>
      <c r="J52" s="75" t="s">
        <v>457</v>
      </c>
      <c r="K52" s="75" t="s">
        <v>457</v>
      </c>
      <c r="L52" s="75"/>
      <c r="M52" s="75"/>
      <c r="N52" s="75" t="s">
        <v>457</v>
      </c>
      <c r="O52" s="75" t="s">
        <v>457</v>
      </c>
      <c r="P52" s="75"/>
      <c r="Q52" s="75"/>
      <c r="R52" s="75" t="s">
        <v>457</v>
      </c>
      <c r="S52" s="75" t="s">
        <v>457</v>
      </c>
      <c r="T52" s="75"/>
      <c r="U52" s="75"/>
      <c r="V52" s="138"/>
      <c r="W52" s="138" t="s">
        <v>449</v>
      </c>
      <c r="X52" s="76">
        <v>48714</v>
      </c>
      <c r="Y52" s="76">
        <v>48714</v>
      </c>
      <c r="Z52" s="77"/>
    </row>
    <row r="53" spans="1:27" ht="23.25" customHeight="1" x14ac:dyDescent="0.25">
      <c r="A53" s="9">
        <v>34400</v>
      </c>
      <c r="B53" s="93" t="s">
        <v>462</v>
      </c>
      <c r="C53" s="138" t="s">
        <v>482</v>
      </c>
      <c r="D53" s="75"/>
      <c r="E53" s="75"/>
      <c r="F53" s="75"/>
      <c r="G53" s="75"/>
      <c r="H53" s="75"/>
      <c r="I53" s="75"/>
      <c r="J53" s="75" t="s">
        <v>199</v>
      </c>
      <c r="K53" s="75" t="s">
        <v>199</v>
      </c>
      <c r="L53" s="75"/>
      <c r="M53" s="75"/>
      <c r="N53" s="75" t="s">
        <v>199</v>
      </c>
      <c r="O53" s="75" t="s">
        <v>199</v>
      </c>
      <c r="P53" s="75"/>
      <c r="Q53" s="75"/>
      <c r="R53" s="75" t="s">
        <v>199</v>
      </c>
      <c r="S53" s="75" t="s">
        <v>199</v>
      </c>
      <c r="T53" s="75"/>
      <c r="U53" s="75"/>
      <c r="V53" s="138"/>
      <c r="W53" s="138" t="s">
        <v>453</v>
      </c>
      <c r="X53" s="76">
        <v>290000</v>
      </c>
      <c r="Y53" s="76">
        <v>290000</v>
      </c>
    </row>
    <row r="54" spans="1:27" ht="23.25" customHeight="1" x14ac:dyDescent="0.25">
      <c r="A54" s="9">
        <v>34400</v>
      </c>
      <c r="B54" s="93" t="s">
        <v>462</v>
      </c>
      <c r="C54" s="138" t="s">
        <v>482</v>
      </c>
      <c r="D54" s="75"/>
      <c r="E54" s="75"/>
      <c r="F54" s="75"/>
      <c r="G54" s="75"/>
      <c r="H54" s="75"/>
      <c r="I54" s="75"/>
      <c r="J54" s="75" t="s">
        <v>204</v>
      </c>
      <c r="K54" s="75" t="s">
        <v>204</v>
      </c>
      <c r="L54" s="75"/>
      <c r="M54" s="75"/>
      <c r="N54" s="75" t="s">
        <v>204</v>
      </c>
      <c r="O54" s="75" t="s">
        <v>204</v>
      </c>
      <c r="P54" s="75"/>
      <c r="Q54" s="75"/>
      <c r="R54" s="75" t="s">
        <v>204</v>
      </c>
      <c r="S54" s="75" t="s">
        <v>204</v>
      </c>
      <c r="T54" s="75"/>
      <c r="U54" s="75"/>
      <c r="V54" s="138"/>
      <c r="W54" s="138" t="s">
        <v>447</v>
      </c>
      <c r="X54" s="76">
        <v>290000</v>
      </c>
      <c r="Y54" s="76">
        <v>290000</v>
      </c>
    </row>
    <row r="55" spans="1:27" ht="23.25" customHeight="1" x14ac:dyDescent="0.25">
      <c r="A55" s="9">
        <v>34400</v>
      </c>
      <c r="B55" s="93" t="s">
        <v>462</v>
      </c>
      <c r="C55" s="138" t="s">
        <v>482</v>
      </c>
      <c r="D55" s="75"/>
      <c r="E55" s="75"/>
      <c r="F55" s="75"/>
      <c r="G55" s="75"/>
      <c r="H55" s="75"/>
      <c r="I55" s="75"/>
      <c r="J55" s="75" t="s">
        <v>457</v>
      </c>
      <c r="K55" s="75" t="s">
        <v>457</v>
      </c>
      <c r="L55" s="75"/>
      <c r="M55" s="75"/>
      <c r="N55" s="75" t="s">
        <v>457</v>
      </c>
      <c r="O55" s="75" t="s">
        <v>457</v>
      </c>
      <c r="P55" s="75"/>
      <c r="Q55" s="75"/>
      <c r="R55" s="75" t="s">
        <v>457</v>
      </c>
      <c r="S55" s="75" t="s">
        <v>457</v>
      </c>
      <c r="T55" s="75"/>
      <c r="U55" s="75"/>
      <c r="V55" s="75"/>
      <c r="W55" s="138" t="s">
        <v>449</v>
      </c>
      <c r="X55" s="76">
        <v>304194</v>
      </c>
      <c r="Y55" s="76">
        <v>304194</v>
      </c>
      <c r="Z55" s="77"/>
      <c r="AA55" s="88"/>
    </row>
    <row r="56" spans="1:27" ht="15" customHeight="1" x14ac:dyDescent="0.25">
      <c r="A56" s="9">
        <v>35100</v>
      </c>
      <c r="B56" s="217" t="s">
        <v>463</v>
      </c>
      <c r="C56" s="138" t="s">
        <v>40</v>
      </c>
      <c r="D56" s="75"/>
      <c r="E56" s="75"/>
      <c r="F56" s="75"/>
      <c r="G56" s="75"/>
      <c r="H56" s="75"/>
      <c r="I56" s="75"/>
      <c r="J56" s="75" t="s">
        <v>445</v>
      </c>
      <c r="K56" s="75" t="s">
        <v>445</v>
      </c>
      <c r="L56" s="75"/>
      <c r="M56" s="75"/>
      <c r="N56" s="75" t="s">
        <v>445</v>
      </c>
      <c r="O56" s="75" t="s">
        <v>445</v>
      </c>
      <c r="P56" s="75"/>
      <c r="Q56" s="75"/>
      <c r="R56" s="75" t="s">
        <v>445</v>
      </c>
      <c r="S56" s="75" t="s">
        <v>445</v>
      </c>
      <c r="T56" s="75"/>
      <c r="U56" s="75"/>
      <c r="V56" s="75"/>
      <c r="W56" s="138" t="s">
        <v>446</v>
      </c>
      <c r="X56" s="76">
        <v>22500</v>
      </c>
      <c r="Y56" s="76">
        <v>22500</v>
      </c>
    </row>
    <row r="57" spans="1:27" ht="15" customHeight="1" x14ac:dyDescent="0.25">
      <c r="A57" s="9">
        <v>35100</v>
      </c>
      <c r="B57" s="217" t="s">
        <v>463</v>
      </c>
      <c r="C57" s="138" t="s">
        <v>40</v>
      </c>
      <c r="D57" s="75"/>
      <c r="E57" s="75"/>
      <c r="F57" s="75"/>
      <c r="G57" s="75"/>
      <c r="H57" s="75"/>
      <c r="I57" s="75"/>
      <c r="J57" s="75" t="s">
        <v>206</v>
      </c>
      <c r="K57" s="75" t="s">
        <v>206</v>
      </c>
      <c r="L57" s="75"/>
      <c r="M57" s="75"/>
      <c r="N57" s="75" t="s">
        <v>206</v>
      </c>
      <c r="O57" s="75" t="s">
        <v>206</v>
      </c>
      <c r="P57" s="75"/>
      <c r="Q57" s="75"/>
      <c r="R57" s="75" t="s">
        <v>206</v>
      </c>
      <c r="S57" s="75" t="s">
        <v>206</v>
      </c>
      <c r="T57" s="75"/>
      <c r="U57" s="75"/>
      <c r="V57" s="75"/>
      <c r="W57" s="138" t="s">
        <v>453</v>
      </c>
      <c r="X57" s="76">
        <v>22500</v>
      </c>
      <c r="Y57" s="76">
        <v>22500</v>
      </c>
    </row>
    <row r="58" spans="1:27" ht="15" customHeight="1" x14ac:dyDescent="0.25">
      <c r="A58" s="9">
        <v>35100</v>
      </c>
      <c r="B58" s="217" t="s">
        <v>463</v>
      </c>
      <c r="C58" s="138" t="s">
        <v>40</v>
      </c>
      <c r="D58" s="75"/>
      <c r="E58" s="75"/>
      <c r="F58" s="75"/>
      <c r="G58" s="75"/>
      <c r="H58" s="75"/>
      <c r="I58" s="75"/>
      <c r="J58" s="75" t="s">
        <v>448</v>
      </c>
      <c r="K58" s="75" t="s">
        <v>448</v>
      </c>
      <c r="L58" s="75"/>
      <c r="M58" s="75"/>
      <c r="N58" s="75" t="s">
        <v>448</v>
      </c>
      <c r="O58" s="75" t="s">
        <v>448</v>
      </c>
      <c r="P58" s="75"/>
      <c r="Q58" s="75"/>
      <c r="R58" s="75" t="s">
        <v>448</v>
      </c>
      <c r="S58" s="75" t="s">
        <v>448</v>
      </c>
      <c r="T58" s="75"/>
      <c r="U58" s="75"/>
      <c r="V58" s="138"/>
      <c r="W58" s="138" t="s">
        <v>449</v>
      </c>
      <c r="X58" s="76">
        <v>22564</v>
      </c>
      <c r="Y58" s="76">
        <v>22564</v>
      </c>
      <c r="Z58" s="77"/>
    </row>
    <row r="59" spans="1:27" ht="23.25" customHeight="1" x14ac:dyDescent="0.25">
      <c r="A59" s="9">
        <v>35500</v>
      </c>
      <c r="B59" s="217" t="s">
        <v>464</v>
      </c>
      <c r="C59" s="138" t="s">
        <v>40</v>
      </c>
      <c r="D59" s="75"/>
      <c r="E59" s="75"/>
      <c r="F59" s="75"/>
      <c r="G59" s="75"/>
      <c r="H59" s="75"/>
      <c r="I59" s="75"/>
      <c r="J59" s="75" t="s">
        <v>241</v>
      </c>
      <c r="K59" s="75" t="s">
        <v>241</v>
      </c>
      <c r="L59" s="75"/>
      <c r="M59" s="75"/>
      <c r="N59" s="75" t="s">
        <v>241</v>
      </c>
      <c r="O59" s="75" t="s">
        <v>241</v>
      </c>
      <c r="P59" s="75"/>
      <c r="Q59" s="75"/>
      <c r="R59" s="75" t="s">
        <v>241</v>
      </c>
      <c r="S59" s="75" t="s">
        <v>241</v>
      </c>
      <c r="T59" s="75"/>
      <c r="U59" s="75"/>
      <c r="V59" s="138"/>
      <c r="W59" s="138" t="s">
        <v>446</v>
      </c>
      <c r="X59" s="76">
        <v>37500</v>
      </c>
      <c r="Y59" s="76">
        <v>37500</v>
      </c>
    </row>
    <row r="60" spans="1:27" ht="23.25" customHeight="1" x14ac:dyDescent="0.25">
      <c r="A60" s="9">
        <v>35500</v>
      </c>
      <c r="B60" s="217" t="s">
        <v>464</v>
      </c>
      <c r="C60" s="138" t="s">
        <v>40</v>
      </c>
      <c r="D60" s="75"/>
      <c r="E60" s="75"/>
      <c r="F60" s="75"/>
      <c r="G60" s="75"/>
      <c r="H60" s="75"/>
      <c r="I60" s="75"/>
      <c r="J60" s="75" t="s">
        <v>286</v>
      </c>
      <c r="K60" s="75" t="s">
        <v>206</v>
      </c>
      <c r="L60" s="75"/>
      <c r="M60" s="75"/>
      <c r="N60" s="75" t="s">
        <v>286</v>
      </c>
      <c r="O60" s="75" t="s">
        <v>206</v>
      </c>
      <c r="P60" s="75"/>
      <c r="Q60" s="75"/>
      <c r="R60" s="75" t="s">
        <v>286</v>
      </c>
      <c r="S60" s="75" t="s">
        <v>206</v>
      </c>
      <c r="T60" s="75"/>
      <c r="U60" s="75"/>
      <c r="V60" s="138"/>
      <c r="W60" s="138" t="s">
        <v>453</v>
      </c>
      <c r="X60" s="76">
        <v>37500</v>
      </c>
      <c r="Y60" s="76">
        <v>37500</v>
      </c>
    </row>
    <row r="61" spans="1:27" ht="23.25" customHeight="1" x14ac:dyDescent="0.25">
      <c r="A61" s="9">
        <v>35500</v>
      </c>
      <c r="B61" s="217" t="s">
        <v>464</v>
      </c>
      <c r="C61" s="138" t="s">
        <v>40</v>
      </c>
      <c r="D61" s="75"/>
      <c r="E61" s="75"/>
      <c r="F61" s="75"/>
      <c r="G61" s="75"/>
      <c r="H61" s="75"/>
      <c r="I61" s="75"/>
      <c r="J61" s="75" t="s">
        <v>456</v>
      </c>
      <c r="K61" s="75" t="s">
        <v>456</v>
      </c>
      <c r="L61" s="75"/>
      <c r="M61" s="75"/>
      <c r="N61" s="75" t="s">
        <v>456</v>
      </c>
      <c r="O61" s="75" t="s">
        <v>456</v>
      </c>
      <c r="P61" s="75"/>
      <c r="Q61" s="75"/>
      <c r="R61" s="75" t="s">
        <v>456</v>
      </c>
      <c r="S61" s="75" t="s">
        <v>456</v>
      </c>
      <c r="T61" s="75"/>
      <c r="U61" s="75"/>
      <c r="V61" s="138"/>
      <c r="W61" s="138" t="s">
        <v>447</v>
      </c>
      <c r="X61" s="76">
        <v>37500</v>
      </c>
      <c r="Y61" s="76">
        <v>37500</v>
      </c>
    </row>
    <row r="62" spans="1:27" ht="23.25" customHeight="1" x14ac:dyDescent="0.25">
      <c r="A62" s="9">
        <v>35500</v>
      </c>
      <c r="B62" s="217" t="s">
        <v>464</v>
      </c>
      <c r="C62" s="138" t="s">
        <v>40</v>
      </c>
      <c r="D62" s="75"/>
      <c r="E62" s="75"/>
      <c r="F62" s="75"/>
      <c r="G62" s="75"/>
      <c r="H62" s="75"/>
      <c r="I62" s="75"/>
      <c r="J62" s="75" t="s">
        <v>457</v>
      </c>
      <c r="K62" s="75" t="s">
        <v>457</v>
      </c>
      <c r="L62" s="75"/>
      <c r="M62" s="75"/>
      <c r="N62" s="75" t="s">
        <v>457</v>
      </c>
      <c r="O62" s="75" t="s">
        <v>457</v>
      </c>
      <c r="P62" s="75"/>
      <c r="Q62" s="75"/>
      <c r="R62" s="75" t="s">
        <v>457</v>
      </c>
      <c r="S62" s="75" t="s">
        <v>457</v>
      </c>
      <c r="T62" s="75"/>
      <c r="U62" s="75"/>
      <c r="V62" s="138"/>
      <c r="W62" s="138" t="s">
        <v>449</v>
      </c>
      <c r="X62" s="76">
        <v>37500</v>
      </c>
      <c r="Y62" s="76">
        <v>37500</v>
      </c>
      <c r="Z62" s="77"/>
    </row>
    <row r="63" spans="1:27" ht="23.25" customHeight="1" x14ac:dyDescent="0.25">
      <c r="A63" s="9">
        <v>35650</v>
      </c>
      <c r="B63" s="217" t="s">
        <v>465</v>
      </c>
      <c r="C63" s="138" t="s">
        <v>40</v>
      </c>
      <c r="D63" s="75"/>
      <c r="E63" s="75"/>
      <c r="F63" s="75"/>
      <c r="G63" s="75"/>
      <c r="H63" s="75"/>
      <c r="I63" s="75"/>
      <c r="J63" s="75" t="s">
        <v>241</v>
      </c>
      <c r="K63" s="75" t="s">
        <v>241</v>
      </c>
      <c r="L63" s="75"/>
      <c r="M63" s="75"/>
      <c r="N63" s="75" t="s">
        <v>241</v>
      </c>
      <c r="O63" s="75" t="s">
        <v>241</v>
      </c>
      <c r="P63" s="75"/>
      <c r="Q63" s="75"/>
      <c r="R63" s="75" t="s">
        <v>241</v>
      </c>
      <c r="S63" s="75" t="s">
        <v>241</v>
      </c>
      <c r="T63" s="75"/>
      <c r="U63" s="75"/>
      <c r="V63" s="75"/>
      <c r="W63" s="138" t="s">
        <v>446</v>
      </c>
      <c r="X63" s="76">
        <v>65170</v>
      </c>
      <c r="Y63" s="76">
        <v>65170</v>
      </c>
    </row>
    <row r="64" spans="1:27" ht="23.25" customHeight="1" x14ac:dyDescent="0.25">
      <c r="A64" s="9">
        <v>35650</v>
      </c>
      <c r="B64" s="217" t="s">
        <v>465</v>
      </c>
      <c r="C64" s="138" t="s">
        <v>40</v>
      </c>
      <c r="D64" s="75"/>
      <c r="E64" s="75"/>
      <c r="F64" s="75"/>
      <c r="G64" s="75"/>
      <c r="H64" s="75"/>
      <c r="I64" s="75"/>
      <c r="J64" s="75" t="s">
        <v>286</v>
      </c>
      <c r="K64" s="75" t="s">
        <v>206</v>
      </c>
      <c r="L64" s="75"/>
      <c r="M64" s="75"/>
      <c r="N64" s="75" t="s">
        <v>286</v>
      </c>
      <c r="O64" s="75" t="s">
        <v>206</v>
      </c>
      <c r="P64" s="75"/>
      <c r="Q64" s="75"/>
      <c r="R64" s="75" t="s">
        <v>286</v>
      </c>
      <c r="S64" s="75" t="s">
        <v>206</v>
      </c>
      <c r="T64" s="75"/>
      <c r="U64" s="75"/>
      <c r="V64" s="138"/>
      <c r="W64" s="138" t="s">
        <v>453</v>
      </c>
      <c r="X64" s="76">
        <v>65170</v>
      </c>
      <c r="Y64" s="76">
        <v>65170</v>
      </c>
    </row>
    <row r="65" spans="1:27" ht="23.25" customHeight="1" x14ac:dyDescent="0.25">
      <c r="A65" s="9">
        <v>35650</v>
      </c>
      <c r="B65" s="217" t="s">
        <v>465</v>
      </c>
      <c r="C65" s="138" t="s">
        <v>40</v>
      </c>
      <c r="D65" s="75"/>
      <c r="E65" s="75"/>
      <c r="F65" s="75"/>
      <c r="G65" s="75"/>
      <c r="H65" s="75"/>
      <c r="I65" s="75"/>
      <c r="J65" s="75" t="s">
        <v>456</v>
      </c>
      <c r="K65" s="75" t="s">
        <v>456</v>
      </c>
      <c r="L65" s="75"/>
      <c r="M65" s="75"/>
      <c r="N65" s="75" t="s">
        <v>456</v>
      </c>
      <c r="O65" s="75" t="s">
        <v>456</v>
      </c>
      <c r="P65" s="75"/>
      <c r="Q65" s="75"/>
      <c r="R65" s="75" t="s">
        <v>456</v>
      </c>
      <c r="S65" s="75" t="s">
        <v>456</v>
      </c>
      <c r="T65" s="75"/>
      <c r="U65" s="75"/>
      <c r="V65" s="138"/>
      <c r="W65" s="138" t="s">
        <v>447</v>
      </c>
      <c r="X65" s="76">
        <v>65170</v>
      </c>
      <c r="Y65" s="76">
        <v>65170</v>
      </c>
    </row>
    <row r="66" spans="1:27" ht="23.25" customHeight="1" x14ac:dyDescent="0.25">
      <c r="A66" s="9">
        <v>35650</v>
      </c>
      <c r="B66" s="217" t="s">
        <v>465</v>
      </c>
      <c r="C66" s="138" t="s">
        <v>40</v>
      </c>
      <c r="D66" s="75"/>
      <c r="E66" s="75"/>
      <c r="F66" s="75"/>
      <c r="G66" s="75"/>
      <c r="H66" s="75"/>
      <c r="I66" s="75"/>
      <c r="J66" s="75" t="s">
        <v>457</v>
      </c>
      <c r="K66" s="75" t="s">
        <v>457</v>
      </c>
      <c r="L66" s="75"/>
      <c r="M66" s="75"/>
      <c r="N66" s="75" t="s">
        <v>457</v>
      </c>
      <c r="O66" s="75" t="s">
        <v>457</v>
      </c>
      <c r="P66" s="75"/>
      <c r="Q66" s="75"/>
      <c r="R66" s="75" t="s">
        <v>457</v>
      </c>
      <c r="S66" s="75" t="s">
        <v>457</v>
      </c>
      <c r="T66" s="75"/>
      <c r="U66" s="75"/>
      <c r="V66" s="138"/>
      <c r="W66" s="138" t="s">
        <v>449</v>
      </c>
      <c r="X66" s="76">
        <v>65170</v>
      </c>
      <c r="Y66" s="76">
        <v>65170</v>
      </c>
      <c r="Z66" s="77"/>
      <c r="AA66" s="88"/>
    </row>
    <row r="67" spans="1:27" ht="15" customHeight="1" x14ac:dyDescent="0.25">
      <c r="A67" s="9">
        <v>36100</v>
      </c>
      <c r="B67" s="217" t="s">
        <v>466</v>
      </c>
      <c r="C67" s="138" t="s">
        <v>40</v>
      </c>
      <c r="D67" s="75"/>
      <c r="E67" s="75"/>
      <c r="F67" s="75"/>
      <c r="G67" s="75"/>
      <c r="H67" s="75"/>
      <c r="I67" s="75"/>
      <c r="J67" s="75" t="s">
        <v>445</v>
      </c>
      <c r="K67" s="75" t="s">
        <v>445</v>
      </c>
      <c r="L67" s="75"/>
      <c r="M67" s="75"/>
      <c r="N67" s="75" t="s">
        <v>445</v>
      </c>
      <c r="O67" s="75" t="s">
        <v>445</v>
      </c>
      <c r="P67" s="75"/>
      <c r="Q67" s="75"/>
      <c r="R67" s="75" t="s">
        <v>445</v>
      </c>
      <c r="S67" s="75" t="s">
        <v>445</v>
      </c>
      <c r="T67" s="75"/>
      <c r="U67" s="75"/>
      <c r="V67" s="138"/>
      <c r="W67" s="138" t="s">
        <v>446</v>
      </c>
      <c r="X67" s="76">
        <v>64000</v>
      </c>
      <c r="Y67" s="76">
        <v>64000</v>
      </c>
    </row>
    <row r="68" spans="1:27" ht="15" customHeight="1" x14ac:dyDescent="0.25">
      <c r="A68" s="9">
        <v>36100</v>
      </c>
      <c r="B68" s="217" t="s">
        <v>466</v>
      </c>
      <c r="C68" s="138" t="s">
        <v>40</v>
      </c>
      <c r="D68" s="75"/>
      <c r="E68" s="75"/>
      <c r="F68" s="75"/>
      <c r="G68" s="75"/>
      <c r="H68" s="75"/>
      <c r="I68" s="75"/>
      <c r="J68" s="75" t="s">
        <v>206</v>
      </c>
      <c r="K68" s="75" t="s">
        <v>206</v>
      </c>
      <c r="L68" s="75"/>
      <c r="M68" s="75"/>
      <c r="N68" s="75" t="s">
        <v>206</v>
      </c>
      <c r="O68" s="75" t="s">
        <v>206</v>
      </c>
      <c r="P68" s="75"/>
      <c r="Q68" s="75"/>
      <c r="R68" s="75" t="s">
        <v>206</v>
      </c>
      <c r="S68" s="75" t="s">
        <v>206</v>
      </c>
      <c r="T68" s="75"/>
      <c r="U68" s="75"/>
      <c r="V68" s="75"/>
      <c r="W68" s="138" t="s">
        <v>453</v>
      </c>
      <c r="X68" s="76">
        <v>64000</v>
      </c>
      <c r="Y68" s="76">
        <v>64000</v>
      </c>
    </row>
    <row r="69" spans="1:27" ht="15" customHeight="1" x14ac:dyDescent="0.25">
      <c r="A69" s="9">
        <v>36100</v>
      </c>
      <c r="B69" s="217" t="s">
        <v>466</v>
      </c>
      <c r="C69" s="138" t="s">
        <v>40</v>
      </c>
      <c r="D69" s="75"/>
      <c r="E69" s="75"/>
      <c r="F69" s="75"/>
      <c r="G69" s="75"/>
      <c r="H69" s="75"/>
      <c r="I69" s="75"/>
      <c r="J69" s="75" t="s">
        <v>448</v>
      </c>
      <c r="K69" s="75" t="s">
        <v>448</v>
      </c>
      <c r="L69" s="75"/>
      <c r="M69" s="75"/>
      <c r="N69" s="75" t="s">
        <v>448</v>
      </c>
      <c r="O69" s="75" t="s">
        <v>448</v>
      </c>
      <c r="P69" s="75"/>
      <c r="Q69" s="75"/>
      <c r="R69" s="75" t="s">
        <v>448</v>
      </c>
      <c r="S69" s="75" t="s">
        <v>448</v>
      </c>
      <c r="T69" s="75"/>
      <c r="U69" s="75"/>
      <c r="V69" s="75"/>
      <c r="W69" s="138" t="s">
        <v>449</v>
      </c>
      <c r="X69" s="76">
        <v>65088</v>
      </c>
      <c r="Y69" s="76">
        <v>65088</v>
      </c>
      <c r="Z69" s="77"/>
    </row>
    <row r="70" spans="1:27" ht="23.25" customHeight="1" x14ac:dyDescent="0.25">
      <c r="A70" s="9">
        <v>36930</v>
      </c>
      <c r="B70" s="217" t="s">
        <v>467</v>
      </c>
      <c r="C70" s="138" t="s">
        <v>40</v>
      </c>
      <c r="D70" s="75"/>
      <c r="E70" s="75"/>
      <c r="F70" s="75"/>
      <c r="G70" s="75"/>
      <c r="H70" s="75"/>
      <c r="I70" s="75"/>
      <c r="J70" s="75" t="s">
        <v>241</v>
      </c>
      <c r="K70" s="75" t="s">
        <v>241</v>
      </c>
      <c r="L70" s="75"/>
      <c r="M70" s="75"/>
      <c r="N70" s="75" t="s">
        <v>241</v>
      </c>
      <c r="O70" s="75" t="s">
        <v>241</v>
      </c>
      <c r="P70" s="75"/>
      <c r="Q70" s="75"/>
      <c r="R70" s="75" t="s">
        <v>241</v>
      </c>
      <c r="S70" s="75" t="s">
        <v>241</v>
      </c>
      <c r="T70" s="75"/>
      <c r="U70" s="75"/>
      <c r="V70" s="75"/>
      <c r="W70" s="138" t="s">
        <v>446</v>
      </c>
      <c r="X70" s="76">
        <v>14476</v>
      </c>
      <c r="Y70" s="76">
        <v>14476</v>
      </c>
    </row>
    <row r="71" spans="1:27" ht="23.25" customHeight="1" x14ac:dyDescent="0.25">
      <c r="A71" s="9">
        <v>36930</v>
      </c>
      <c r="B71" s="217" t="s">
        <v>467</v>
      </c>
      <c r="C71" s="138" t="s">
        <v>40</v>
      </c>
      <c r="D71" s="75"/>
      <c r="E71" s="75"/>
      <c r="F71" s="75"/>
      <c r="G71" s="75"/>
      <c r="H71" s="75"/>
      <c r="I71" s="75"/>
      <c r="J71" s="75" t="s">
        <v>286</v>
      </c>
      <c r="K71" s="75" t="s">
        <v>206</v>
      </c>
      <c r="L71" s="75"/>
      <c r="M71" s="75"/>
      <c r="N71" s="75" t="s">
        <v>286</v>
      </c>
      <c r="O71" s="75" t="s">
        <v>206</v>
      </c>
      <c r="P71" s="75"/>
      <c r="Q71" s="75"/>
      <c r="R71" s="75" t="s">
        <v>286</v>
      </c>
      <c r="S71" s="75" t="s">
        <v>206</v>
      </c>
      <c r="T71" s="75"/>
      <c r="U71" s="75"/>
      <c r="V71" s="75"/>
      <c r="W71" s="138" t="s">
        <v>453</v>
      </c>
      <c r="X71" s="76">
        <v>14476</v>
      </c>
      <c r="Y71" s="76">
        <v>14476</v>
      </c>
    </row>
    <row r="72" spans="1:27" ht="23.25" customHeight="1" x14ac:dyDescent="0.25">
      <c r="A72" s="9">
        <v>36930</v>
      </c>
      <c r="B72" s="217" t="s">
        <v>467</v>
      </c>
      <c r="C72" s="138" t="s">
        <v>40</v>
      </c>
      <c r="D72" s="75"/>
      <c r="E72" s="75"/>
      <c r="F72" s="75"/>
      <c r="G72" s="75"/>
      <c r="H72" s="75"/>
      <c r="I72" s="75"/>
      <c r="J72" s="75" t="s">
        <v>456</v>
      </c>
      <c r="K72" s="75" t="s">
        <v>456</v>
      </c>
      <c r="L72" s="75"/>
      <c r="M72" s="75"/>
      <c r="N72" s="75" t="s">
        <v>456</v>
      </c>
      <c r="O72" s="75" t="s">
        <v>456</v>
      </c>
      <c r="P72" s="75"/>
      <c r="Q72" s="75"/>
      <c r="R72" s="75" t="s">
        <v>456</v>
      </c>
      <c r="S72" s="75" t="s">
        <v>456</v>
      </c>
      <c r="T72" s="75"/>
      <c r="U72" s="75"/>
      <c r="V72" s="75"/>
      <c r="W72" s="138" t="s">
        <v>447</v>
      </c>
      <c r="X72" s="76">
        <v>14476</v>
      </c>
      <c r="Y72" s="76">
        <v>14476</v>
      </c>
    </row>
    <row r="73" spans="1:27" ht="23.25" customHeight="1" x14ac:dyDescent="0.25">
      <c r="A73" s="9">
        <v>36930</v>
      </c>
      <c r="B73" s="217" t="s">
        <v>467</v>
      </c>
      <c r="C73" s="138" t="s">
        <v>40</v>
      </c>
      <c r="D73" s="75"/>
      <c r="E73" s="75"/>
      <c r="F73" s="75"/>
      <c r="G73" s="75"/>
      <c r="H73" s="75"/>
      <c r="I73" s="75"/>
      <c r="J73" s="75" t="s">
        <v>457</v>
      </c>
      <c r="K73" s="75" t="s">
        <v>457</v>
      </c>
      <c r="L73" s="75"/>
      <c r="M73" s="75"/>
      <c r="N73" s="75" t="s">
        <v>457</v>
      </c>
      <c r="O73" s="75" t="s">
        <v>457</v>
      </c>
      <c r="P73" s="75"/>
      <c r="Q73" s="75"/>
      <c r="R73" s="75" t="s">
        <v>457</v>
      </c>
      <c r="S73" s="75" t="s">
        <v>457</v>
      </c>
      <c r="T73" s="75"/>
      <c r="U73" s="75"/>
      <c r="V73" s="75"/>
      <c r="W73" s="138" t="s">
        <v>449</v>
      </c>
      <c r="X73" s="76">
        <v>14476</v>
      </c>
      <c r="Y73" s="76">
        <v>14476</v>
      </c>
      <c r="Z73" s="77"/>
    </row>
    <row r="74" spans="1:27" ht="23.25" customHeight="1" x14ac:dyDescent="0.25">
      <c r="A74" s="9">
        <v>37100</v>
      </c>
      <c r="B74" s="217" t="s">
        <v>468</v>
      </c>
      <c r="C74" s="138" t="s">
        <v>40</v>
      </c>
      <c r="D74" s="75"/>
      <c r="E74" s="75"/>
      <c r="F74" s="75"/>
      <c r="G74" s="75"/>
      <c r="H74" s="75"/>
      <c r="I74" s="75"/>
      <c r="J74" s="75" t="s">
        <v>241</v>
      </c>
      <c r="K74" s="75" t="s">
        <v>241</v>
      </c>
      <c r="L74" s="75"/>
      <c r="M74" s="75"/>
      <c r="N74" s="75" t="s">
        <v>241</v>
      </c>
      <c r="O74" s="75" t="s">
        <v>241</v>
      </c>
      <c r="P74" s="75"/>
      <c r="Q74" s="75"/>
      <c r="R74" s="75" t="s">
        <v>241</v>
      </c>
      <c r="S74" s="75" t="s">
        <v>241</v>
      </c>
      <c r="T74" s="75"/>
      <c r="U74" s="75"/>
      <c r="V74" s="138"/>
      <c r="W74" s="138" t="s">
        <v>446</v>
      </c>
      <c r="X74" s="76">
        <v>12069</v>
      </c>
      <c r="Y74" s="76">
        <v>12069</v>
      </c>
    </row>
    <row r="75" spans="1:27" ht="23.25" customHeight="1" x14ac:dyDescent="0.25">
      <c r="A75" s="9">
        <v>37100</v>
      </c>
      <c r="B75" s="217" t="s">
        <v>468</v>
      </c>
      <c r="C75" s="138" t="s">
        <v>40</v>
      </c>
      <c r="D75" s="75"/>
      <c r="E75" s="75"/>
      <c r="F75" s="75"/>
      <c r="G75" s="75"/>
      <c r="H75" s="75"/>
      <c r="I75" s="75"/>
      <c r="J75" s="75" t="s">
        <v>286</v>
      </c>
      <c r="K75" s="75" t="s">
        <v>206</v>
      </c>
      <c r="L75" s="75"/>
      <c r="M75" s="75"/>
      <c r="N75" s="75" t="s">
        <v>286</v>
      </c>
      <c r="O75" s="75" t="s">
        <v>206</v>
      </c>
      <c r="P75" s="75"/>
      <c r="Q75" s="75"/>
      <c r="R75" s="75" t="s">
        <v>286</v>
      </c>
      <c r="S75" s="75" t="s">
        <v>206</v>
      </c>
      <c r="T75" s="75"/>
      <c r="U75" s="75"/>
      <c r="V75" s="138"/>
      <c r="W75" s="138" t="s">
        <v>453</v>
      </c>
      <c r="X75" s="76">
        <v>12069</v>
      </c>
      <c r="Y75" s="76">
        <v>12069</v>
      </c>
    </row>
    <row r="76" spans="1:27" ht="23.25" customHeight="1" x14ac:dyDescent="0.25">
      <c r="A76" s="9">
        <v>37100</v>
      </c>
      <c r="B76" s="217" t="s">
        <v>468</v>
      </c>
      <c r="C76" s="138" t="s">
        <v>40</v>
      </c>
      <c r="D76" s="75"/>
      <c r="E76" s="75"/>
      <c r="F76" s="75"/>
      <c r="G76" s="75"/>
      <c r="H76" s="75"/>
      <c r="I76" s="75"/>
      <c r="J76" s="75" t="s">
        <v>456</v>
      </c>
      <c r="K76" s="75" t="s">
        <v>456</v>
      </c>
      <c r="L76" s="75"/>
      <c r="M76" s="75"/>
      <c r="N76" s="75" t="s">
        <v>456</v>
      </c>
      <c r="O76" s="75" t="s">
        <v>456</v>
      </c>
      <c r="P76" s="75"/>
      <c r="Q76" s="75"/>
      <c r="R76" s="75" t="s">
        <v>456</v>
      </c>
      <c r="S76" s="75" t="s">
        <v>456</v>
      </c>
      <c r="T76" s="75"/>
      <c r="U76" s="75"/>
      <c r="V76" s="138"/>
      <c r="W76" s="138" t="s">
        <v>447</v>
      </c>
      <c r="X76" s="76">
        <v>12069</v>
      </c>
      <c r="Y76" s="76">
        <v>12069</v>
      </c>
    </row>
    <row r="77" spans="1:27" ht="23.25" customHeight="1" x14ac:dyDescent="0.25">
      <c r="A77" s="9">
        <v>37100</v>
      </c>
      <c r="B77" s="217" t="s">
        <v>468</v>
      </c>
      <c r="C77" s="138" t="s">
        <v>40</v>
      </c>
      <c r="D77" s="75"/>
      <c r="E77" s="75"/>
      <c r="F77" s="75"/>
      <c r="G77" s="75"/>
      <c r="H77" s="75"/>
      <c r="I77" s="75"/>
      <c r="J77" s="75" t="s">
        <v>457</v>
      </c>
      <c r="K77" s="75" t="s">
        <v>457</v>
      </c>
      <c r="L77" s="75"/>
      <c r="M77" s="75"/>
      <c r="N77" s="75" t="s">
        <v>457</v>
      </c>
      <c r="O77" s="75" t="s">
        <v>457</v>
      </c>
      <c r="P77" s="75"/>
      <c r="Q77" s="75"/>
      <c r="R77" s="75" t="s">
        <v>457</v>
      </c>
      <c r="S77" s="75" t="s">
        <v>457</v>
      </c>
      <c r="T77" s="75"/>
      <c r="U77" s="75"/>
      <c r="V77" s="138"/>
      <c r="W77" s="138" t="s">
        <v>449</v>
      </c>
      <c r="X77" s="76">
        <v>12069</v>
      </c>
      <c r="Y77" s="76">
        <v>12069</v>
      </c>
      <c r="Z77" s="77"/>
    </row>
    <row r="78" spans="1:27" ht="15" customHeight="1" x14ac:dyDescent="0.25">
      <c r="A78" s="9">
        <v>37500</v>
      </c>
      <c r="B78" s="217" t="s">
        <v>469</v>
      </c>
      <c r="C78" s="138" t="s">
        <v>40</v>
      </c>
      <c r="D78" s="75"/>
      <c r="E78" s="75"/>
      <c r="F78" s="75"/>
      <c r="G78" s="75"/>
      <c r="H78" s="75"/>
      <c r="I78" s="75"/>
      <c r="J78" s="75" t="s">
        <v>241</v>
      </c>
      <c r="K78" s="75" t="s">
        <v>241</v>
      </c>
      <c r="L78" s="75"/>
      <c r="M78" s="75"/>
      <c r="N78" s="75" t="s">
        <v>241</v>
      </c>
      <c r="O78" s="75" t="s">
        <v>241</v>
      </c>
      <c r="P78" s="75"/>
      <c r="Q78" s="75"/>
      <c r="R78" s="75" t="s">
        <v>241</v>
      </c>
      <c r="S78" s="75" t="s">
        <v>241</v>
      </c>
      <c r="T78" s="75"/>
      <c r="U78" s="75"/>
      <c r="V78" s="138"/>
      <c r="W78" s="138" t="s">
        <v>446</v>
      </c>
      <c r="X78" s="76">
        <v>37500</v>
      </c>
      <c r="Y78" s="76">
        <v>37500</v>
      </c>
    </row>
    <row r="79" spans="1:27" ht="15" customHeight="1" x14ac:dyDescent="0.25">
      <c r="A79" s="9">
        <v>37500</v>
      </c>
      <c r="B79" s="217" t="s">
        <v>469</v>
      </c>
      <c r="C79" s="138" t="s">
        <v>40</v>
      </c>
      <c r="D79" s="75"/>
      <c r="E79" s="75"/>
      <c r="F79" s="75"/>
      <c r="G79" s="75"/>
      <c r="H79" s="75"/>
      <c r="I79" s="75"/>
      <c r="J79" s="75" t="s">
        <v>286</v>
      </c>
      <c r="K79" s="75" t="s">
        <v>206</v>
      </c>
      <c r="L79" s="75"/>
      <c r="M79" s="75"/>
      <c r="N79" s="75" t="s">
        <v>286</v>
      </c>
      <c r="O79" s="75" t="s">
        <v>206</v>
      </c>
      <c r="P79" s="75"/>
      <c r="Q79" s="75"/>
      <c r="R79" s="75" t="s">
        <v>286</v>
      </c>
      <c r="S79" s="75" t="s">
        <v>206</v>
      </c>
      <c r="T79" s="75"/>
      <c r="U79" s="75"/>
      <c r="V79" s="138"/>
      <c r="W79" s="138" t="s">
        <v>453</v>
      </c>
      <c r="X79" s="76">
        <v>37500</v>
      </c>
      <c r="Y79" s="76">
        <v>37500</v>
      </c>
    </row>
    <row r="80" spans="1:27" ht="15" customHeight="1" x14ac:dyDescent="0.25">
      <c r="A80" s="9">
        <v>37500</v>
      </c>
      <c r="B80" s="217" t="s">
        <v>469</v>
      </c>
      <c r="C80" s="138" t="s">
        <v>40</v>
      </c>
      <c r="D80" s="75"/>
      <c r="E80" s="75"/>
      <c r="F80" s="75"/>
      <c r="G80" s="75"/>
      <c r="H80" s="75"/>
      <c r="I80" s="75"/>
      <c r="J80" s="75" t="s">
        <v>456</v>
      </c>
      <c r="K80" s="75" t="s">
        <v>456</v>
      </c>
      <c r="L80" s="75"/>
      <c r="M80" s="75"/>
      <c r="N80" s="75" t="s">
        <v>456</v>
      </c>
      <c r="O80" s="75" t="s">
        <v>456</v>
      </c>
      <c r="P80" s="75"/>
      <c r="Q80" s="75"/>
      <c r="R80" s="75" t="s">
        <v>456</v>
      </c>
      <c r="S80" s="75" t="s">
        <v>456</v>
      </c>
      <c r="T80" s="75"/>
      <c r="U80" s="75"/>
      <c r="V80" s="138"/>
      <c r="W80" s="138" t="s">
        <v>447</v>
      </c>
      <c r="X80" s="76">
        <v>37500</v>
      </c>
      <c r="Y80" s="76">
        <v>37500</v>
      </c>
    </row>
    <row r="81" spans="1:27" ht="15" customHeight="1" x14ac:dyDescent="0.25">
      <c r="A81" s="9">
        <v>37500</v>
      </c>
      <c r="B81" s="217" t="s">
        <v>469</v>
      </c>
      <c r="C81" s="138" t="s">
        <v>40</v>
      </c>
      <c r="D81" s="75"/>
      <c r="E81" s="75"/>
      <c r="F81" s="75"/>
      <c r="G81" s="75"/>
      <c r="H81" s="75"/>
      <c r="I81" s="75"/>
      <c r="J81" s="75" t="s">
        <v>457</v>
      </c>
      <c r="K81" s="75" t="s">
        <v>457</v>
      </c>
      <c r="L81" s="75"/>
      <c r="M81" s="75"/>
      <c r="N81" s="75" t="s">
        <v>457</v>
      </c>
      <c r="O81" s="75" t="s">
        <v>457</v>
      </c>
      <c r="P81" s="75"/>
      <c r="Q81" s="75"/>
      <c r="R81" s="75" t="s">
        <v>457</v>
      </c>
      <c r="S81" s="75" t="s">
        <v>457</v>
      </c>
      <c r="T81" s="75"/>
      <c r="U81" s="75"/>
      <c r="V81" s="138"/>
      <c r="W81" s="138" t="s">
        <v>449</v>
      </c>
      <c r="X81" s="76">
        <v>37500</v>
      </c>
      <c r="Y81" s="76">
        <v>37500</v>
      </c>
      <c r="Z81" s="77"/>
    </row>
    <row r="82" spans="1:27" ht="24" customHeight="1" x14ac:dyDescent="0.25">
      <c r="A82" s="9">
        <v>38400</v>
      </c>
      <c r="B82" s="217" t="s">
        <v>470</v>
      </c>
      <c r="C82" s="138" t="s">
        <v>40</v>
      </c>
      <c r="D82" s="75"/>
      <c r="E82" s="75"/>
      <c r="F82" s="75"/>
      <c r="G82" s="75"/>
      <c r="H82" s="75"/>
      <c r="I82" s="75"/>
      <c r="J82" s="75" t="s">
        <v>241</v>
      </c>
      <c r="K82" s="75" t="s">
        <v>241</v>
      </c>
      <c r="L82" s="75"/>
      <c r="M82" s="75"/>
      <c r="N82" s="75" t="s">
        <v>241</v>
      </c>
      <c r="O82" s="75" t="s">
        <v>241</v>
      </c>
      <c r="P82" s="75"/>
      <c r="Q82" s="75"/>
      <c r="R82" s="75" t="s">
        <v>241</v>
      </c>
      <c r="S82" s="75" t="s">
        <v>241</v>
      </c>
      <c r="T82" s="75"/>
      <c r="U82" s="75"/>
      <c r="V82" s="138"/>
      <c r="W82" s="138" t="s">
        <v>446</v>
      </c>
      <c r="X82" s="76">
        <v>15687</v>
      </c>
      <c r="Y82" s="76">
        <v>15687</v>
      </c>
    </row>
    <row r="83" spans="1:27" ht="24" customHeight="1" x14ac:dyDescent="0.25">
      <c r="A83" s="9">
        <v>38400</v>
      </c>
      <c r="B83" s="217" t="s">
        <v>470</v>
      </c>
      <c r="C83" s="138" t="s">
        <v>40</v>
      </c>
      <c r="D83" s="75"/>
      <c r="E83" s="75"/>
      <c r="F83" s="75"/>
      <c r="G83" s="75"/>
      <c r="H83" s="75"/>
      <c r="I83" s="75"/>
      <c r="J83" s="75" t="s">
        <v>286</v>
      </c>
      <c r="K83" s="75" t="s">
        <v>206</v>
      </c>
      <c r="L83" s="75"/>
      <c r="M83" s="75"/>
      <c r="N83" s="75" t="s">
        <v>286</v>
      </c>
      <c r="O83" s="75" t="s">
        <v>206</v>
      </c>
      <c r="P83" s="75"/>
      <c r="Q83" s="75"/>
      <c r="R83" s="75" t="s">
        <v>286</v>
      </c>
      <c r="S83" s="75" t="s">
        <v>206</v>
      </c>
      <c r="T83" s="75"/>
      <c r="U83" s="75"/>
      <c r="V83" s="138"/>
      <c r="W83" s="138" t="s">
        <v>453</v>
      </c>
      <c r="X83" s="76">
        <v>15687</v>
      </c>
      <c r="Y83" s="76">
        <v>15687</v>
      </c>
    </row>
    <row r="84" spans="1:27" ht="24" customHeight="1" x14ac:dyDescent="0.25">
      <c r="A84" s="9">
        <v>38400</v>
      </c>
      <c r="B84" s="217" t="s">
        <v>470</v>
      </c>
      <c r="C84" s="138" t="s">
        <v>40</v>
      </c>
      <c r="D84" s="75"/>
      <c r="E84" s="75"/>
      <c r="F84" s="75"/>
      <c r="G84" s="75"/>
      <c r="H84" s="75"/>
      <c r="I84" s="75"/>
      <c r="J84" s="75" t="s">
        <v>456</v>
      </c>
      <c r="K84" s="75" t="s">
        <v>456</v>
      </c>
      <c r="L84" s="75"/>
      <c r="M84" s="75"/>
      <c r="N84" s="75" t="s">
        <v>456</v>
      </c>
      <c r="O84" s="75" t="s">
        <v>456</v>
      </c>
      <c r="P84" s="75"/>
      <c r="Q84" s="75"/>
      <c r="R84" s="75" t="s">
        <v>456</v>
      </c>
      <c r="S84" s="75" t="s">
        <v>456</v>
      </c>
      <c r="T84" s="75"/>
      <c r="U84" s="75"/>
      <c r="V84" s="138"/>
      <c r="W84" s="138" t="s">
        <v>447</v>
      </c>
      <c r="X84" s="76">
        <v>15687</v>
      </c>
      <c r="Y84" s="76">
        <v>15687</v>
      </c>
    </row>
    <row r="85" spans="1:27" ht="24" customHeight="1" x14ac:dyDescent="0.25">
      <c r="A85" s="9">
        <v>38400</v>
      </c>
      <c r="B85" s="217" t="s">
        <v>470</v>
      </c>
      <c r="C85" s="138" t="s">
        <v>40</v>
      </c>
      <c r="D85" s="75"/>
      <c r="E85" s="75"/>
      <c r="F85" s="75"/>
      <c r="G85" s="75"/>
      <c r="H85" s="75"/>
      <c r="I85" s="75"/>
      <c r="J85" s="75" t="s">
        <v>457</v>
      </c>
      <c r="K85" s="75" t="s">
        <v>457</v>
      </c>
      <c r="L85" s="75"/>
      <c r="M85" s="75"/>
      <c r="N85" s="75" t="s">
        <v>457</v>
      </c>
      <c r="O85" s="75" t="s">
        <v>457</v>
      </c>
      <c r="P85" s="75"/>
      <c r="Q85" s="75"/>
      <c r="R85" s="75" t="s">
        <v>457</v>
      </c>
      <c r="S85" s="75" t="s">
        <v>457</v>
      </c>
      <c r="T85" s="75"/>
      <c r="U85" s="75"/>
      <c r="V85" s="138"/>
      <c r="W85" s="138" t="s">
        <v>449</v>
      </c>
      <c r="X85" s="76">
        <v>15687</v>
      </c>
      <c r="Y85" s="76">
        <v>15687</v>
      </c>
      <c r="Z85" s="77"/>
    </row>
    <row r="86" spans="1:27" ht="24" customHeight="1" x14ac:dyDescent="0.25">
      <c r="A86" s="9">
        <v>39100</v>
      </c>
      <c r="B86" s="217" t="s">
        <v>471</v>
      </c>
      <c r="C86" s="138" t="s">
        <v>40</v>
      </c>
      <c r="D86" s="75"/>
      <c r="E86" s="75"/>
      <c r="F86" s="75"/>
      <c r="G86" s="75"/>
      <c r="H86" s="75"/>
      <c r="I86" s="75"/>
      <c r="J86" s="75" t="s">
        <v>241</v>
      </c>
      <c r="K86" s="75" t="s">
        <v>241</v>
      </c>
      <c r="L86" s="75"/>
      <c r="M86" s="75"/>
      <c r="N86" s="75" t="s">
        <v>241</v>
      </c>
      <c r="O86" s="75" t="s">
        <v>241</v>
      </c>
      <c r="P86" s="75"/>
      <c r="Q86" s="75"/>
      <c r="R86" s="75" t="s">
        <v>241</v>
      </c>
      <c r="S86" s="75" t="s">
        <v>241</v>
      </c>
      <c r="T86" s="75"/>
      <c r="U86" s="75"/>
      <c r="V86" s="138"/>
      <c r="W86" s="138" t="s">
        <v>446</v>
      </c>
      <c r="X86" s="76">
        <v>51786</v>
      </c>
      <c r="Y86" s="76">
        <v>51786</v>
      </c>
    </row>
    <row r="87" spans="1:27" ht="24" customHeight="1" x14ac:dyDescent="0.25">
      <c r="A87" s="9">
        <v>39100</v>
      </c>
      <c r="B87" s="217" t="s">
        <v>471</v>
      </c>
      <c r="C87" s="138" t="s">
        <v>40</v>
      </c>
      <c r="D87" s="75"/>
      <c r="E87" s="75"/>
      <c r="F87" s="75"/>
      <c r="G87" s="75"/>
      <c r="H87" s="75"/>
      <c r="I87" s="75"/>
      <c r="J87" s="75" t="s">
        <v>286</v>
      </c>
      <c r="K87" s="75" t="s">
        <v>206</v>
      </c>
      <c r="L87" s="75"/>
      <c r="M87" s="75"/>
      <c r="N87" s="75" t="s">
        <v>286</v>
      </c>
      <c r="O87" s="75" t="s">
        <v>206</v>
      </c>
      <c r="P87" s="75"/>
      <c r="Q87" s="75"/>
      <c r="R87" s="75" t="s">
        <v>286</v>
      </c>
      <c r="S87" s="75" t="s">
        <v>206</v>
      </c>
      <c r="T87" s="75"/>
      <c r="U87" s="75"/>
      <c r="V87" s="138"/>
      <c r="W87" s="138" t="s">
        <v>453</v>
      </c>
      <c r="X87" s="76">
        <v>51786</v>
      </c>
      <c r="Y87" s="76">
        <v>51786</v>
      </c>
    </row>
    <row r="88" spans="1:27" ht="24" customHeight="1" x14ac:dyDescent="0.25">
      <c r="A88" s="9">
        <v>39100</v>
      </c>
      <c r="B88" s="217" t="s">
        <v>471</v>
      </c>
      <c r="C88" s="138" t="s">
        <v>40</v>
      </c>
      <c r="D88" s="75"/>
      <c r="E88" s="75"/>
      <c r="F88" s="75"/>
      <c r="G88" s="75"/>
      <c r="H88" s="75"/>
      <c r="I88" s="75"/>
      <c r="J88" s="75" t="s">
        <v>456</v>
      </c>
      <c r="K88" s="75" t="s">
        <v>456</v>
      </c>
      <c r="L88" s="75"/>
      <c r="M88" s="75"/>
      <c r="N88" s="75" t="s">
        <v>456</v>
      </c>
      <c r="O88" s="75" t="s">
        <v>456</v>
      </c>
      <c r="P88" s="75"/>
      <c r="Q88" s="75"/>
      <c r="R88" s="75" t="s">
        <v>456</v>
      </c>
      <c r="S88" s="75" t="s">
        <v>456</v>
      </c>
      <c r="T88" s="75"/>
      <c r="U88" s="75"/>
      <c r="V88" s="138"/>
      <c r="W88" s="138" t="s">
        <v>447</v>
      </c>
      <c r="X88" s="76">
        <v>51785</v>
      </c>
      <c r="Y88" s="76">
        <v>51785</v>
      </c>
    </row>
    <row r="89" spans="1:27" ht="24" customHeight="1" x14ac:dyDescent="0.25">
      <c r="A89" s="9">
        <v>39100</v>
      </c>
      <c r="B89" s="217" t="s">
        <v>471</v>
      </c>
      <c r="C89" s="138" t="s">
        <v>40</v>
      </c>
      <c r="D89" s="75"/>
      <c r="E89" s="75"/>
      <c r="F89" s="75"/>
      <c r="G89" s="75"/>
      <c r="H89" s="75"/>
      <c r="I89" s="75"/>
      <c r="J89" s="75" t="s">
        <v>457</v>
      </c>
      <c r="K89" s="75" t="s">
        <v>457</v>
      </c>
      <c r="L89" s="75"/>
      <c r="M89" s="75"/>
      <c r="N89" s="75" t="s">
        <v>457</v>
      </c>
      <c r="O89" s="75" t="s">
        <v>457</v>
      </c>
      <c r="P89" s="75"/>
      <c r="Q89" s="75"/>
      <c r="R89" s="75" t="s">
        <v>457</v>
      </c>
      <c r="S89" s="75" t="s">
        <v>457</v>
      </c>
      <c r="T89" s="75"/>
      <c r="U89" s="75"/>
      <c r="V89" s="138"/>
      <c r="W89" s="138" t="s">
        <v>449</v>
      </c>
      <c r="X89" s="76">
        <v>51785</v>
      </c>
      <c r="Y89" s="76">
        <v>51785</v>
      </c>
      <c r="Z89" s="77"/>
    </row>
    <row r="90" spans="1:27" ht="24" customHeight="1" x14ac:dyDescent="0.25">
      <c r="A90" s="9">
        <v>39200</v>
      </c>
      <c r="B90" s="217" t="s">
        <v>472</v>
      </c>
      <c r="C90" s="138" t="s">
        <v>46</v>
      </c>
      <c r="D90" s="75"/>
      <c r="E90" s="75"/>
      <c r="F90" s="75"/>
      <c r="G90" s="75"/>
      <c r="H90" s="75"/>
      <c r="I90" s="75"/>
      <c r="J90" s="75" t="s">
        <v>241</v>
      </c>
      <c r="K90" s="75" t="s">
        <v>241</v>
      </c>
      <c r="L90" s="75"/>
      <c r="M90" s="75"/>
      <c r="N90" s="75" t="s">
        <v>241</v>
      </c>
      <c r="O90" s="75" t="s">
        <v>241</v>
      </c>
      <c r="P90" s="75"/>
      <c r="Q90" s="75"/>
      <c r="R90" s="75" t="s">
        <v>241</v>
      </c>
      <c r="S90" s="75" t="s">
        <v>241</v>
      </c>
      <c r="T90" s="75"/>
      <c r="U90" s="75"/>
      <c r="V90" s="138"/>
      <c r="W90" s="138" t="s">
        <v>446</v>
      </c>
      <c r="X90" s="76">
        <v>67500</v>
      </c>
      <c r="Y90" s="76">
        <v>67500</v>
      </c>
    </row>
    <row r="91" spans="1:27" ht="24" customHeight="1" x14ac:dyDescent="0.25">
      <c r="A91" s="9">
        <v>39200</v>
      </c>
      <c r="B91" s="217" t="s">
        <v>472</v>
      </c>
      <c r="C91" s="138" t="s">
        <v>46</v>
      </c>
      <c r="D91" s="75"/>
      <c r="E91" s="75"/>
      <c r="F91" s="75"/>
      <c r="G91" s="75"/>
      <c r="H91" s="75"/>
      <c r="I91" s="75"/>
      <c r="J91" s="75" t="s">
        <v>286</v>
      </c>
      <c r="K91" s="75" t="s">
        <v>206</v>
      </c>
      <c r="L91" s="75"/>
      <c r="M91" s="75"/>
      <c r="N91" s="75" t="s">
        <v>286</v>
      </c>
      <c r="O91" s="75" t="s">
        <v>206</v>
      </c>
      <c r="P91" s="75"/>
      <c r="Q91" s="75"/>
      <c r="R91" s="75" t="s">
        <v>286</v>
      </c>
      <c r="S91" s="75" t="s">
        <v>206</v>
      </c>
      <c r="T91" s="75"/>
      <c r="U91" s="75"/>
      <c r="V91" s="138"/>
      <c r="W91" s="138" t="s">
        <v>453</v>
      </c>
      <c r="X91" s="76">
        <v>67500</v>
      </c>
      <c r="Y91" s="76">
        <v>67500</v>
      </c>
    </row>
    <row r="92" spans="1:27" ht="24" customHeight="1" x14ac:dyDescent="0.25">
      <c r="A92" s="9">
        <v>39200</v>
      </c>
      <c r="B92" s="217" t="s">
        <v>472</v>
      </c>
      <c r="C92" s="138" t="s">
        <v>46</v>
      </c>
      <c r="D92" s="75"/>
      <c r="E92" s="75"/>
      <c r="F92" s="75"/>
      <c r="G92" s="75"/>
      <c r="H92" s="75"/>
      <c r="I92" s="75"/>
      <c r="J92" s="75" t="s">
        <v>456</v>
      </c>
      <c r="K92" s="75" t="s">
        <v>456</v>
      </c>
      <c r="L92" s="75"/>
      <c r="M92" s="75"/>
      <c r="N92" s="75" t="s">
        <v>456</v>
      </c>
      <c r="O92" s="75" t="s">
        <v>456</v>
      </c>
      <c r="P92" s="75"/>
      <c r="Q92" s="75"/>
      <c r="R92" s="75" t="s">
        <v>456</v>
      </c>
      <c r="S92" s="75" t="s">
        <v>456</v>
      </c>
      <c r="T92" s="75"/>
      <c r="U92" s="75"/>
      <c r="V92" s="138"/>
      <c r="W92" s="138" t="s">
        <v>447</v>
      </c>
      <c r="X92" s="76">
        <v>67500</v>
      </c>
      <c r="Y92" s="76">
        <v>67500</v>
      </c>
    </row>
    <row r="93" spans="1:27" ht="24" customHeight="1" x14ac:dyDescent="0.25">
      <c r="A93" s="9">
        <v>39200</v>
      </c>
      <c r="B93" s="217" t="s">
        <v>472</v>
      </c>
      <c r="C93" s="138" t="s">
        <v>46</v>
      </c>
      <c r="D93" s="75"/>
      <c r="E93" s="75"/>
      <c r="F93" s="75"/>
      <c r="G93" s="75"/>
      <c r="H93" s="75"/>
      <c r="I93" s="75"/>
      <c r="J93" s="75" t="s">
        <v>457</v>
      </c>
      <c r="K93" s="75" t="s">
        <v>457</v>
      </c>
      <c r="L93" s="75"/>
      <c r="M93" s="75"/>
      <c r="N93" s="75" t="s">
        <v>457</v>
      </c>
      <c r="O93" s="75" t="s">
        <v>457</v>
      </c>
      <c r="P93" s="75"/>
      <c r="Q93" s="75"/>
      <c r="R93" s="75" t="s">
        <v>457</v>
      </c>
      <c r="S93" s="75" t="s">
        <v>457</v>
      </c>
      <c r="T93" s="75"/>
      <c r="U93" s="75"/>
      <c r="V93" s="138"/>
      <c r="W93" s="138" t="s">
        <v>449</v>
      </c>
      <c r="X93" s="76">
        <v>67500</v>
      </c>
      <c r="Y93" s="76">
        <v>67500</v>
      </c>
      <c r="Z93" s="77"/>
      <c r="AA93" s="88"/>
    </row>
    <row r="94" spans="1:27" ht="24" customHeight="1" x14ac:dyDescent="0.25">
      <c r="A94" s="9">
        <v>39300</v>
      </c>
      <c r="B94" s="217" t="s">
        <v>473</v>
      </c>
      <c r="C94" s="138" t="s">
        <v>40</v>
      </c>
      <c r="D94" s="75"/>
      <c r="E94" s="75"/>
      <c r="F94" s="75"/>
      <c r="G94" s="75"/>
      <c r="H94" s="75"/>
      <c r="I94" s="75"/>
      <c r="J94" s="75" t="s">
        <v>241</v>
      </c>
      <c r="K94" s="75" t="s">
        <v>241</v>
      </c>
      <c r="L94" s="75"/>
      <c r="M94" s="75"/>
      <c r="N94" s="75" t="s">
        <v>241</v>
      </c>
      <c r="O94" s="75" t="s">
        <v>241</v>
      </c>
      <c r="P94" s="75"/>
      <c r="Q94" s="75"/>
      <c r="R94" s="75" t="s">
        <v>241</v>
      </c>
      <c r="S94" s="75" t="s">
        <v>241</v>
      </c>
      <c r="T94" s="75"/>
      <c r="U94" s="75"/>
      <c r="V94" s="138"/>
      <c r="W94" s="138" t="s">
        <v>446</v>
      </c>
      <c r="X94" s="76">
        <v>65000</v>
      </c>
      <c r="Y94" s="76">
        <v>65000</v>
      </c>
    </row>
    <row r="95" spans="1:27" ht="24" customHeight="1" x14ac:dyDescent="0.25">
      <c r="A95" s="9">
        <v>39300</v>
      </c>
      <c r="B95" s="217" t="s">
        <v>473</v>
      </c>
      <c r="C95" s="138" t="s">
        <v>40</v>
      </c>
      <c r="D95" s="75"/>
      <c r="E95" s="75"/>
      <c r="F95" s="75"/>
      <c r="G95" s="75"/>
      <c r="H95" s="75"/>
      <c r="I95" s="75"/>
      <c r="J95" s="75" t="s">
        <v>286</v>
      </c>
      <c r="K95" s="75" t="s">
        <v>206</v>
      </c>
      <c r="L95" s="75"/>
      <c r="M95" s="75"/>
      <c r="N95" s="75" t="s">
        <v>286</v>
      </c>
      <c r="O95" s="75" t="s">
        <v>206</v>
      </c>
      <c r="P95" s="75"/>
      <c r="Q95" s="75"/>
      <c r="R95" s="75" t="s">
        <v>286</v>
      </c>
      <c r="S95" s="75" t="s">
        <v>206</v>
      </c>
      <c r="T95" s="75"/>
      <c r="U95" s="75"/>
      <c r="V95" s="138"/>
      <c r="W95" s="138" t="s">
        <v>453</v>
      </c>
      <c r="X95" s="76">
        <v>65000</v>
      </c>
      <c r="Y95" s="76">
        <v>65000</v>
      </c>
    </row>
    <row r="96" spans="1:27" ht="24" customHeight="1" x14ac:dyDescent="0.25">
      <c r="A96" s="9">
        <v>39300</v>
      </c>
      <c r="B96" s="217" t="s">
        <v>473</v>
      </c>
      <c r="C96" s="138" t="s">
        <v>40</v>
      </c>
      <c r="D96" s="75"/>
      <c r="E96" s="75"/>
      <c r="F96" s="75"/>
      <c r="G96" s="75"/>
      <c r="H96" s="75"/>
      <c r="I96" s="75"/>
      <c r="J96" s="75" t="s">
        <v>456</v>
      </c>
      <c r="K96" s="75" t="s">
        <v>456</v>
      </c>
      <c r="L96" s="75"/>
      <c r="M96" s="75"/>
      <c r="N96" s="75" t="s">
        <v>456</v>
      </c>
      <c r="O96" s="75" t="s">
        <v>456</v>
      </c>
      <c r="P96" s="75"/>
      <c r="Q96" s="75"/>
      <c r="R96" s="75" t="s">
        <v>456</v>
      </c>
      <c r="S96" s="75" t="s">
        <v>456</v>
      </c>
      <c r="T96" s="75"/>
      <c r="U96" s="75"/>
      <c r="V96" s="138"/>
      <c r="W96" s="138" t="s">
        <v>447</v>
      </c>
      <c r="X96" s="76">
        <v>65000</v>
      </c>
      <c r="Y96" s="76">
        <v>65000</v>
      </c>
    </row>
    <row r="97" spans="1:27" ht="24" customHeight="1" x14ac:dyDescent="0.25">
      <c r="A97" s="9">
        <v>39300</v>
      </c>
      <c r="B97" s="217" t="s">
        <v>473</v>
      </c>
      <c r="C97" s="138" t="s">
        <v>40</v>
      </c>
      <c r="D97" s="75"/>
      <c r="E97" s="75"/>
      <c r="F97" s="75"/>
      <c r="G97" s="75"/>
      <c r="H97" s="75"/>
      <c r="I97" s="75"/>
      <c r="J97" s="75" t="s">
        <v>457</v>
      </c>
      <c r="K97" s="75" t="s">
        <v>457</v>
      </c>
      <c r="L97" s="75"/>
      <c r="M97" s="75"/>
      <c r="N97" s="75" t="s">
        <v>457</v>
      </c>
      <c r="O97" s="75" t="s">
        <v>457</v>
      </c>
      <c r="P97" s="75"/>
      <c r="Q97" s="75"/>
      <c r="R97" s="75" t="s">
        <v>457</v>
      </c>
      <c r="S97" s="75" t="s">
        <v>457</v>
      </c>
      <c r="T97" s="75"/>
      <c r="U97" s="75"/>
      <c r="V97" s="138"/>
      <c r="W97" s="138" t="s">
        <v>449</v>
      </c>
      <c r="X97" s="76">
        <v>65000</v>
      </c>
      <c r="Y97" s="76">
        <v>65000</v>
      </c>
      <c r="Z97" s="77"/>
      <c r="AA97" s="88"/>
    </row>
    <row r="98" spans="1:27" ht="24" customHeight="1" x14ac:dyDescent="0.25">
      <c r="A98" s="9">
        <v>39600</v>
      </c>
      <c r="B98" s="217" t="s">
        <v>474</v>
      </c>
      <c r="C98" s="138" t="s">
        <v>43</v>
      </c>
      <c r="D98" s="75"/>
      <c r="E98" s="75"/>
      <c r="F98" s="75"/>
      <c r="G98" s="75"/>
      <c r="H98" s="75"/>
      <c r="I98" s="75"/>
      <c r="J98" s="75" t="s">
        <v>445</v>
      </c>
      <c r="K98" s="75" t="s">
        <v>445</v>
      </c>
      <c r="L98" s="75"/>
      <c r="M98" s="75"/>
      <c r="N98" s="75" t="s">
        <v>445</v>
      </c>
      <c r="O98" s="75" t="s">
        <v>445</v>
      </c>
      <c r="P98" s="75"/>
      <c r="Q98" s="75"/>
      <c r="R98" s="75" t="s">
        <v>445</v>
      </c>
      <c r="S98" s="75" t="s">
        <v>445</v>
      </c>
      <c r="T98" s="75"/>
      <c r="U98" s="75"/>
      <c r="V98" s="138"/>
      <c r="W98" s="138" t="s">
        <v>446</v>
      </c>
      <c r="X98" s="76">
        <v>657750</v>
      </c>
      <c r="Y98" s="76">
        <v>657750</v>
      </c>
    </row>
    <row r="99" spans="1:27" ht="24" customHeight="1" x14ac:dyDescent="0.25">
      <c r="A99" s="9">
        <v>39600</v>
      </c>
      <c r="B99" s="217" t="s">
        <v>474</v>
      </c>
      <c r="C99" s="138" t="s">
        <v>43</v>
      </c>
      <c r="D99" s="75"/>
      <c r="E99" s="75"/>
      <c r="F99" s="75"/>
      <c r="G99" s="75"/>
      <c r="H99" s="75"/>
      <c r="I99" s="75"/>
      <c r="J99" s="75" t="s">
        <v>199</v>
      </c>
      <c r="K99" s="75" t="s">
        <v>199</v>
      </c>
      <c r="L99" s="75"/>
      <c r="M99" s="75"/>
      <c r="N99" s="75" t="s">
        <v>199</v>
      </c>
      <c r="O99" s="75" t="s">
        <v>199</v>
      </c>
      <c r="P99" s="75"/>
      <c r="Q99" s="75"/>
      <c r="R99" s="75" t="s">
        <v>199</v>
      </c>
      <c r="S99" s="75" t="s">
        <v>199</v>
      </c>
      <c r="T99" s="75"/>
      <c r="U99" s="75"/>
      <c r="V99" s="138"/>
      <c r="W99" s="138" t="s">
        <v>453</v>
      </c>
      <c r="X99" s="76">
        <v>657750</v>
      </c>
      <c r="Y99" s="76">
        <v>657750</v>
      </c>
    </row>
    <row r="100" spans="1:27" ht="24" customHeight="1" x14ac:dyDescent="0.25">
      <c r="A100" s="9">
        <v>39600</v>
      </c>
      <c r="B100" s="217" t="s">
        <v>474</v>
      </c>
      <c r="C100" s="138" t="s">
        <v>43</v>
      </c>
      <c r="D100" s="75"/>
      <c r="E100" s="75"/>
      <c r="F100" s="75"/>
      <c r="G100" s="75"/>
      <c r="H100" s="75"/>
      <c r="I100" s="75"/>
      <c r="J100" s="75" t="s">
        <v>206</v>
      </c>
      <c r="K100" s="75" t="s">
        <v>206</v>
      </c>
      <c r="L100" s="75"/>
      <c r="M100" s="75"/>
      <c r="N100" s="75" t="s">
        <v>206</v>
      </c>
      <c r="O100" s="75" t="s">
        <v>206</v>
      </c>
      <c r="P100" s="75"/>
      <c r="Q100" s="75"/>
      <c r="R100" s="75" t="s">
        <v>206</v>
      </c>
      <c r="S100" s="75" t="s">
        <v>206</v>
      </c>
      <c r="T100" s="75"/>
      <c r="U100" s="75"/>
      <c r="V100" s="138"/>
      <c r="W100" s="138" t="s">
        <v>453</v>
      </c>
      <c r="X100" s="76">
        <v>657750</v>
      </c>
      <c r="Y100" s="76">
        <v>657750</v>
      </c>
    </row>
    <row r="101" spans="1:27" ht="24" customHeight="1" x14ac:dyDescent="0.25">
      <c r="A101" s="9">
        <v>39600</v>
      </c>
      <c r="B101" s="217" t="s">
        <v>474</v>
      </c>
      <c r="C101" s="138" t="s">
        <v>43</v>
      </c>
      <c r="D101" s="75"/>
      <c r="E101" s="75"/>
      <c r="F101" s="75"/>
      <c r="G101" s="75"/>
      <c r="H101" s="75"/>
      <c r="I101" s="75"/>
      <c r="J101" s="75" t="s">
        <v>204</v>
      </c>
      <c r="K101" s="75" t="s">
        <v>204</v>
      </c>
      <c r="L101" s="75"/>
      <c r="M101" s="75"/>
      <c r="N101" s="75" t="s">
        <v>204</v>
      </c>
      <c r="O101" s="75" t="s">
        <v>204</v>
      </c>
      <c r="P101" s="75"/>
      <c r="Q101" s="75"/>
      <c r="R101" s="75" t="s">
        <v>204</v>
      </c>
      <c r="S101" s="75" t="s">
        <v>204</v>
      </c>
      <c r="T101" s="75"/>
      <c r="U101" s="75"/>
      <c r="V101" s="138"/>
      <c r="W101" s="138" t="s">
        <v>447</v>
      </c>
      <c r="X101" s="76">
        <v>657750</v>
      </c>
      <c r="Y101" s="76">
        <v>657750</v>
      </c>
    </row>
    <row r="102" spans="1:27" ht="24" customHeight="1" x14ac:dyDescent="0.25">
      <c r="A102" s="9">
        <v>39600</v>
      </c>
      <c r="B102" s="217" t="s">
        <v>474</v>
      </c>
      <c r="C102" s="138" t="s">
        <v>43</v>
      </c>
      <c r="D102" s="75"/>
      <c r="E102" s="75"/>
      <c r="F102" s="75"/>
      <c r="G102" s="75"/>
      <c r="H102" s="75"/>
      <c r="I102" s="75"/>
      <c r="J102" s="75" t="s">
        <v>448</v>
      </c>
      <c r="K102" s="75" t="s">
        <v>448</v>
      </c>
      <c r="L102" s="75"/>
      <c r="M102" s="75"/>
      <c r="N102" s="75" t="s">
        <v>448</v>
      </c>
      <c r="O102" s="75" t="s">
        <v>448</v>
      </c>
      <c r="P102" s="75"/>
      <c r="Q102" s="75"/>
      <c r="R102" s="75" t="s">
        <v>448</v>
      </c>
      <c r="S102" s="75" t="s">
        <v>448</v>
      </c>
      <c r="T102" s="75"/>
      <c r="U102" s="75"/>
      <c r="V102" s="138"/>
      <c r="W102" s="138" t="s">
        <v>449</v>
      </c>
      <c r="X102" s="76">
        <v>657750</v>
      </c>
      <c r="Y102" s="76">
        <v>657750</v>
      </c>
    </row>
    <row r="103" spans="1:27" ht="24" customHeight="1" x14ac:dyDescent="0.25">
      <c r="A103" s="9">
        <v>39600</v>
      </c>
      <c r="B103" s="217" t="s">
        <v>474</v>
      </c>
      <c r="C103" s="138" t="s">
        <v>43</v>
      </c>
      <c r="D103" s="75"/>
      <c r="E103" s="75"/>
      <c r="F103" s="75"/>
      <c r="G103" s="75"/>
      <c r="H103" s="75"/>
      <c r="I103" s="75"/>
      <c r="J103" s="75" t="s">
        <v>457</v>
      </c>
      <c r="K103" s="75" t="s">
        <v>457</v>
      </c>
      <c r="L103" s="75"/>
      <c r="M103" s="75"/>
      <c r="N103" s="75" t="s">
        <v>457</v>
      </c>
      <c r="O103" s="75" t="s">
        <v>457</v>
      </c>
      <c r="P103" s="75"/>
      <c r="Q103" s="75"/>
      <c r="R103" s="75" t="s">
        <v>457</v>
      </c>
      <c r="S103" s="75" t="s">
        <v>457</v>
      </c>
      <c r="T103" s="75"/>
      <c r="U103" s="75"/>
      <c r="V103" s="138"/>
      <c r="W103" s="138" t="s">
        <v>449</v>
      </c>
      <c r="X103" s="76">
        <v>657766</v>
      </c>
      <c r="Y103" s="76">
        <v>657766</v>
      </c>
      <c r="Z103" s="77"/>
      <c r="AA103" s="88"/>
    </row>
    <row r="104" spans="1:27" ht="23.25" customHeight="1" x14ac:dyDescent="0.25">
      <c r="A104" s="9"/>
      <c r="B104" s="417" t="s">
        <v>60</v>
      </c>
      <c r="C104" s="339" t="s">
        <v>177</v>
      </c>
      <c r="D104" s="339"/>
      <c r="E104" s="339"/>
      <c r="F104" s="339"/>
      <c r="G104" s="339"/>
      <c r="H104" s="339"/>
      <c r="I104" s="339"/>
      <c r="J104" s="339"/>
      <c r="K104" s="339"/>
      <c r="L104" s="339"/>
      <c r="M104" s="339"/>
      <c r="N104" s="339"/>
      <c r="O104" s="339"/>
      <c r="P104" s="339"/>
      <c r="Q104" s="339"/>
      <c r="R104" s="339"/>
      <c r="S104" s="339"/>
      <c r="T104" s="339"/>
      <c r="U104" s="339"/>
      <c r="V104" s="339"/>
      <c r="W104" s="339"/>
      <c r="X104" s="221">
        <f>SUM(X13:X103)</f>
        <v>12797109</v>
      </c>
      <c r="Y104" s="221">
        <f>SUM(Y13:Y103)</f>
        <v>12797109</v>
      </c>
    </row>
    <row r="105" spans="1:27" ht="10.5" customHeight="1" x14ac:dyDescent="0.25">
      <c r="A105" s="9"/>
      <c r="B105" s="417"/>
      <c r="C105" s="340" t="s">
        <v>37</v>
      </c>
      <c r="D105" s="340"/>
      <c r="E105" s="340"/>
      <c r="F105" s="340"/>
      <c r="G105" s="340"/>
      <c r="H105" s="340"/>
      <c r="I105" s="340"/>
      <c r="J105" s="340"/>
      <c r="K105" s="340"/>
      <c r="L105" s="340"/>
      <c r="M105" s="340"/>
      <c r="N105" s="340"/>
      <c r="O105" s="340"/>
      <c r="P105" s="340"/>
      <c r="Q105" s="340"/>
      <c r="R105" s="340"/>
      <c r="S105" s="340"/>
      <c r="T105" s="340"/>
      <c r="U105" s="340"/>
      <c r="V105" s="340"/>
      <c r="W105" s="340"/>
      <c r="X105" s="98"/>
      <c r="Y105" s="98"/>
    </row>
    <row r="106" spans="1:27" ht="12" customHeight="1" x14ac:dyDescent="0.25">
      <c r="A106" s="9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</row>
    <row r="107" spans="1:27" ht="22.5" customHeight="1" x14ac:dyDescent="0.25">
      <c r="A107" s="9"/>
      <c r="B107" s="218" t="s">
        <v>61</v>
      </c>
      <c r="C107" s="103" t="s">
        <v>64</v>
      </c>
      <c r="D107" s="99"/>
      <c r="E107" s="99"/>
      <c r="F107" s="104"/>
      <c r="G107" s="103"/>
      <c r="H107" s="103" t="s">
        <v>64</v>
      </c>
      <c r="I107" s="105"/>
      <c r="J107" s="99"/>
      <c r="K107" s="106"/>
      <c r="L107" s="107"/>
      <c r="M107" s="108"/>
      <c r="N107" s="99"/>
      <c r="O107" s="99"/>
      <c r="P107" s="101"/>
      <c r="Q107" s="104"/>
      <c r="R107" s="104"/>
      <c r="S107" s="103"/>
      <c r="T107" s="103"/>
      <c r="U107" s="105"/>
      <c r="V107" s="99"/>
      <c r="W107" s="109"/>
      <c r="X107" s="110"/>
      <c r="Y107" s="111"/>
    </row>
    <row r="108" spans="1:27" ht="24" customHeight="1" x14ac:dyDescent="0.25">
      <c r="A108" s="9"/>
      <c r="B108" s="219" t="s">
        <v>68</v>
      </c>
      <c r="C108" s="114" t="s">
        <v>64</v>
      </c>
      <c r="D108" s="99"/>
      <c r="E108" s="99"/>
      <c r="F108" s="115"/>
      <c r="G108" s="114"/>
      <c r="H108" s="114" t="s">
        <v>64</v>
      </c>
      <c r="I108" s="105"/>
      <c r="J108" s="99"/>
      <c r="K108" s="116"/>
      <c r="L108" s="117"/>
      <c r="M108" s="118"/>
      <c r="N108" s="99"/>
      <c r="O108" s="99"/>
      <c r="P108" s="112"/>
      <c r="Q108" s="115"/>
      <c r="R108" s="115"/>
      <c r="S108" s="114"/>
      <c r="T108" s="114"/>
      <c r="U108" s="105"/>
      <c r="V108" s="99"/>
      <c r="W108" s="116"/>
      <c r="X108" s="119"/>
      <c r="Y108" s="120"/>
    </row>
    <row r="109" spans="1:27" x14ac:dyDescent="0.25"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</row>
    <row r="110" spans="1:27" x14ac:dyDescent="0.25">
      <c r="B110" s="99"/>
      <c r="C110" s="341" t="s">
        <v>178</v>
      </c>
      <c r="D110" s="342"/>
      <c r="E110" s="342"/>
      <c r="F110" s="342"/>
      <c r="G110" s="342"/>
      <c r="H110" s="342"/>
      <c r="I110" s="342"/>
      <c r="J110" s="342"/>
      <c r="K110" s="342"/>
      <c r="L110" s="342"/>
      <c r="M110" s="342"/>
      <c r="N110" s="342"/>
      <c r="O110" s="342"/>
      <c r="P110" s="342"/>
      <c r="Q110" s="342"/>
      <c r="R110" s="342"/>
      <c r="S110" s="342"/>
      <c r="T110" s="343"/>
      <c r="U110" s="99"/>
      <c r="V110" s="99"/>
      <c r="W110" s="99"/>
      <c r="X110" s="99"/>
      <c r="Y110" s="99"/>
    </row>
    <row r="111" spans="1:27" x14ac:dyDescent="0.25">
      <c r="B111" s="99"/>
      <c r="C111" s="344"/>
      <c r="D111" s="345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  <c r="O111" s="345"/>
      <c r="P111" s="345"/>
      <c r="Q111" s="345"/>
      <c r="R111" s="345"/>
      <c r="S111" s="345"/>
      <c r="T111" s="346"/>
      <c r="U111" s="99"/>
      <c r="V111" s="99"/>
      <c r="W111" s="99"/>
      <c r="X111" s="99"/>
      <c r="Y111" s="99"/>
    </row>
    <row r="112" spans="1:27" x14ac:dyDescent="0.25">
      <c r="B112" s="99"/>
      <c r="C112" s="335"/>
      <c r="D112" s="336"/>
      <c r="E112" s="336"/>
      <c r="F112" s="336"/>
      <c r="G112" s="336"/>
      <c r="H112" s="336"/>
      <c r="I112" s="336"/>
      <c r="J112" s="336"/>
      <c r="K112" s="336"/>
      <c r="L112" s="336"/>
      <c r="M112" s="336"/>
      <c r="N112" s="336"/>
      <c r="O112" s="336"/>
      <c r="P112" s="336"/>
      <c r="Q112" s="336"/>
      <c r="R112" s="336"/>
      <c r="S112" s="336"/>
      <c r="T112" s="337"/>
      <c r="U112" s="99"/>
      <c r="V112" s="99"/>
      <c r="W112" s="99"/>
      <c r="X112" s="99"/>
      <c r="Y112" s="99"/>
    </row>
    <row r="113" spans="2:25" customFormat="1" x14ac:dyDescent="0.25"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</row>
    <row r="114" spans="2:25" customFormat="1" x14ac:dyDescent="0.25">
      <c r="B114" s="121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</row>
    <row r="115" spans="2:25" customFormat="1" x14ac:dyDescent="0.25">
      <c r="B115" s="122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</row>
    <row r="116" spans="2:25" customFormat="1" x14ac:dyDescent="0.25"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</row>
  </sheetData>
  <mergeCells count="54">
    <mergeCell ref="B2:Y2"/>
    <mergeCell ref="B3:Y3"/>
    <mergeCell ref="B4:Y4"/>
    <mergeCell ref="A5:Y5"/>
    <mergeCell ref="A6:A8"/>
    <mergeCell ref="B6:C8"/>
    <mergeCell ref="D6:Y6"/>
    <mergeCell ref="D7:E7"/>
    <mergeCell ref="F7:I7"/>
    <mergeCell ref="J7:M7"/>
    <mergeCell ref="N7:Q7"/>
    <mergeCell ref="R7:U7"/>
    <mergeCell ref="D8:E8"/>
    <mergeCell ref="K9:K10"/>
    <mergeCell ref="L9:L10"/>
    <mergeCell ref="J8:K8"/>
    <mergeCell ref="F8:G8"/>
    <mergeCell ref="L8:M8"/>
    <mergeCell ref="H8:I8"/>
    <mergeCell ref="M9:M10"/>
    <mergeCell ref="F9:F10"/>
    <mergeCell ref="G9:G10"/>
    <mergeCell ref="H9:H10"/>
    <mergeCell ref="I9:I10"/>
    <mergeCell ref="J9:J10"/>
    <mergeCell ref="A9:A12"/>
    <mergeCell ref="B9:B10"/>
    <mergeCell ref="C9:C10"/>
    <mergeCell ref="D9:D10"/>
    <mergeCell ref="E9:E10"/>
    <mergeCell ref="N8:O8"/>
    <mergeCell ref="Y9:Y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V7:Y8"/>
    <mergeCell ref="R8:U8"/>
    <mergeCell ref="P8:Q8"/>
    <mergeCell ref="C110:T110"/>
    <mergeCell ref="C111:T111"/>
    <mergeCell ref="C112:T112"/>
    <mergeCell ref="B11:B12"/>
    <mergeCell ref="C11:C12"/>
    <mergeCell ref="B104:B105"/>
    <mergeCell ref="C104:W104"/>
    <mergeCell ref="C105:W105"/>
  </mergeCells>
  <printOptions horizontalCentered="1"/>
  <pageMargins left="0.11811023622047245" right="0.11811023622047245" top="0.35433070866141736" bottom="0.35433070866141736" header="0.31496062992125984" footer="0.31496062992125984"/>
  <pageSetup paperSize="5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opLeftCell="A28" workbookViewId="0">
      <selection activeCell="B31" sqref="B31"/>
    </sheetView>
  </sheetViews>
  <sheetFormatPr baseColWidth="10" defaultRowHeight="15" x14ac:dyDescent="0.25"/>
  <cols>
    <col min="1" max="1" width="11.42578125" style="215"/>
    <col min="2" max="2" width="20.140625" customWidth="1"/>
    <col min="3" max="3" width="11.42578125" customWidth="1"/>
    <col min="4" max="9" width="8.140625" customWidth="1"/>
    <col min="10" max="20" width="7.7109375" customWidth="1"/>
    <col min="21" max="21" width="9" customWidth="1"/>
    <col min="22" max="22" width="7.7109375" customWidth="1"/>
    <col min="23" max="23" width="14.42578125" customWidth="1"/>
    <col min="24" max="24" width="14.85546875" customWidth="1"/>
    <col min="25" max="25" width="15.5703125" customWidth="1"/>
    <col min="26" max="26" width="12.5703125" bestFit="1" customWidth="1"/>
  </cols>
  <sheetData>
    <row r="2" spans="1:26" ht="14.45" customHeight="1" x14ac:dyDescent="0.25">
      <c r="B2" s="329" t="s">
        <v>0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</row>
    <row r="3" spans="1:26" ht="15.75" x14ac:dyDescent="0.25">
      <c r="B3" s="329" t="s">
        <v>76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</row>
    <row r="4" spans="1:26" ht="15.75" x14ac:dyDescent="0.25">
      <c r="B4" s="329" t="s">
        <v>78</v>
      </c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</row>
    <row r="5" spans="1:26" ht="18" x14ac:dyDescent="0.25">
      <c r="A5" s="419" t="s">
        <v>475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</row>
    <row r="6" spans="1:26" ht="15" customHeight="1" x14ac:dyDescent="0.25">
      <c r="A6" s="420" t="s">
        <v>443</v>
      </c>
      <c r="B6" s="420" t="s">
        <v>82</v>
      </c>
      <c r="C6" s="415"/>
      <c r="D6" s="349" t="s">
        <v>83</v>
      </c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</row>
    <row r="7" spans="1:26" x14ac:dyDescent="0.25">
      <c r="A7" s="420"/>
      <c r="B7" s="420"/>
      <c r="C7" s="415"/>
      <c r="D7" s="349" t="s">
        <v>6</v>
      </c>
      <c r="E7" s="349"/>
      <c r="F7" s="349" t="s">
        <v>7</v>
      </c>
      <c r="G7" s="349"/>
      <c r="H7" s="349"/>
      <c r="I7" s="349"/>
      <c r="J7" s="349" t="s">
        <v>8</v>
      </c>
      <c r="K7" s="349"/>
      <c r="L7" s="349"/>
      <c r="M7" s="349"/>
      <c r="N7" s="349" t="s">
        <v>9</v>
      </c>
      <c r="O7" s="349"/>
      <c r="P7" s="349"/>
      <c r="Q7" s="349"/>
      <c r="R7" s="349" t="s">
        <v>10</v>
      </c>
      <c r="S7" s="349"/>
      <c r="T7" s="349"/>
      <c r="U7" s="349"/>
      <c r="V7" s="401" t="s">
        <v>11</v>
      </c>
      <c r="W7" s="401"/>
      <c r="X7" s="401"/>
      <c r="Y7" s="401"/>
    </row>
    <row r="8" spans="1:26" ht="24.75" customHeight="1" x14ac:dyDescent="0.25">
      <c r="A8" s="420"/>
      <c r="B8" s="420"/>
      <c r="C8" s="415"/>
      <c r="D8" s="356" t="s">
        <v>12</v>
      </c>
      <c r="E8" s="356"/>
      <c r="F8" s="356" t="s">
        <v>14</v>
      </c>
      <c r="G8" s="356"/>
      <c r="H8" s="356" t="s">
        <v>84</v>
      </c>
      <c r="I8" s="356"/>
      <c r="J8" s="356" t="s">
        <v>85</v>
      </c>
      <c r="K8" s="356"/>
      <c r="L8" s="356" t="s">
        <v>17</v>
      </c>
      <c r="M8" s="356"/>
      <c r="N8" s="356" t="s">
        <v>86</v>
      </c>
      <c r="O8" s="356"/>
      <c r="P8" s="356" t="s">
        <v>19</v>
      </c>
      <c r="Q8" s="356"/>
      <c r="R8" s="356" t="s">
        <v>87</v>
      </c>
      <c r="S8" s="356"/>
      <c r="T8" s="356"/>
      <c r="U8" s="356"/>
      <c r="V8" s="401"/>
      <c r="W8" s="401"/>
      <c r="X8" s="401"/>
      <c r="Y8" s="401"/>
    </row>
    <row r="9" spans="1:26" ht="14.45" customHeight="1" x14ac:dyDescent="0.25">
      <c r="A9" s="402"/>
      <c r="B9" s="418" t="s">
        <v>22</v>
      </c>
      <c r="C9" s="333" t="s">
        <v>23</v>
      </c>
      <c r="D9" s="333" t="s">
        <v>26</v>
      </c>
      <c r="E9" s="333" t="s">
        <v>27</v>
      </c>
      <c r="F9" s="333" t="s">
        <v>26</v>
      </c>
      <c r="G9" s="333" t="s">
        <v>27</v>
      </c>
      <c r="H9" s="333" t="s">
        <v>26</v>
      </c>
      <c r="I9" s="333" t="s">
        <v>27</v>
      </c>
      <c r="J9" s="333" t="s">
        <v>26</v>
      </c>
      <c r="K9" s="333" t="s">
        <v>27</v>
      </c>
      <c r="L9" s="333" t="s">
        <v>26</v>
      </c>
      <c r="M9" s="333" t="s">
        <v>27</v>
      </c>
      <c r="N9" s="333" t="s">
        <v>26</v>
      </c>
      <c r="O9" s="333" t="s">
        <v>27</v>
      </c>
      <c r="P9" s="333" t="s">
        <v>26</v>
      </c>
      <c r="Q9" s="333" t="s">
        <v>27</v>
      </c>
      <c r="R9" s="333" t="s">
        <v>26</v>
      </c>
      <c r="S9" s="333" t="s">
        <v>27</v>
      </c>
      <c r="T9" s="333" t="s">
        <v>26</v>
      </c>
      <c r="U9" s="333" t="s">
        <v>27</v>
      </c>
      <c r="V9" s="333" t="s">
        <v>28</v>
      </c>
      <c r="W9" s="333" t="s">
        <v>29</v>
      </c>
      <c r="X9" s="333" t="s">
        <v>30</v>
      </c>
      <c r="Y9" s="333" t="s">
        <v>88</v>
      </c>
    </row>
    <row r="10" spans="1:26" x14ac:dyDescent="0.25">
      <c r="A10" s="403"/>
      <c r="B10" s="418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</row>
    <row r="11" spans="1:26" ht="14.45" customHeight="1" x14ac:dyDescent="0.25">
      <c r="A11" s="403"/>
      <c r="B11" s="416" t="s">
        <v>89</v>
      </c>
      <c r="C11" s="334" t="s">
        <v>33</v>
      </c>
      <c r="D11" s="69" t="s">
        <v>36</v>
      </c>
      <c r="E11" s="69" t="s">
        <v>36</v>
      </c>
      <c r="F11" s="69" t="s">
        <v>36</v>
      </c>
      <c r="G11" s="69" t="s">
        <v>36</v>
      </c>
      <c r="H11" s="69" t="s">
        <v>36</v>
      </c>
      <c r="I11" s="69" t="s">
        <v>36</v>
      </c>
      <c r="J11" s="69" t="s">
        <v>36</v>
      </c>
      <c r="K11" s="69" t="s">
        <v>36</v>
      </c>
      <c r="L11" s="69" t="s">
        <v>36</v>
      </c>
      <c r="M11" s="69" t="s">
        <v>36</v>
      </c>
      <c r="N11" s="69" t="s">
        <v>36</v>
      </c>
      <c r="O11" s="69" t="s">
        <v>36</v>
      </c>
      <c r="P11" s="69" t="s">
        <v>36</v>
      </c>
      <c r="Q11" s="69" t="s">
        <v>36</v>
      </c>
      <c r="R11" s="69" t="s">
        <v>36</v>
      </c>
      <c r="S11" s="69" t="s">
        <v>36</v>
      </c>
      <c r="T11" s="69" t="s">
        <v>36</v>
      </c>
      <c r="U11" s="69" t="s">
        <v>36</v>
      </c>
      <c r="V11" s="69" t="s">
        <v>36</v>
      </c>
      <c r="W11" s="69" t="s">
        <v>36</v>
      </c>
      <c r="X11" s="69" t="s">
        <v>36</v>
      </c>
      <c r="Y11" s="69" t="s">
        <v>36</v>
      </c>
    </row>
    <row r="12" spans="1:26" ht="24.75" customHeight="1" x14ac:dyDescent="0.25">
      <c r="A12" s="404"/>
      <c r="B12" s="416"/>
      <c r="C12" s="334"/>
      <c r="D12" s="72" t="s">
        <v>37</v>
      </c>
      <c r="E12" s="72" t="s">
        <v>37</v>
      </c>
      <c r="F12" s="72" t="s">
        <v>37</v>
      </c>
      <c r="G12" s="72" t="s">
        <v>37</v>
      </c>
      <c r="H12" s="72" t="s">
        <v>37</v>
      </c>
      <c r="I12" s="72" t="s">
        <v>37</v>
      </c>
      <c r="J12" s="72" t="s">
        <v>37</v>
      </c>
      <c r="K12" s="72" t="s">
        <v>37</v>
      </c>
      <c r="L12" s="72" t="s">
        <v>37</v>
      </c>
      <c r="M12" s="72" t="s">
        <v>37</v>
      </c>
      <c r="N12" s="72" t="s">
        <v>37</v>
      </c>
      <c r="O12" s="72" t="s">
        <v>37</v>
      </c>
      <c r="P12" s="72" t="s">
        <v>37</v>
      </c>
      <c r="Q12" s="72" t="s">
        <v>37</v>
      </c>
      <c r="R12" s="72" t="s">
        <v>37</v>
      </c>
      <c r="S12" s="72" t="s">
        <v>37</v>
      </c>
      <c r="T12" s="72" t="s">
        <v>37</v>
      </c>
      <c r="U12" s="72" t="s">
        <v>37</v>
      </c>
      <c r="V12" s="72" t="s">
        <v>37</v>
      </c>
      <c r="W12" s="72" t="s">
        <v>37</v>
      </c>
      <c r="X12" s="72" t="s">
        <v>37</v>
      </c>
      <c r="Y12" s="72" t="s">
        <v>37</v>
      </c>
    </row>
    <row r="13" spans="1:26" ht="36" customHeight="1" x14ac:dyDescent="0.25">
      <c r="A13" s="9">
        <v>23200</v>
      </c>
      <c r="B13" s="220" t="s">
        <v>444</v>
      </c>
      <c r="C13" s="138" t="s">
        <v>43</v>
      </c>
      <c r="D13" s="75"/>
      <c r="E13" s="75"/>
      <c r="F13" s="75"/>
      <c r="G13" s="75"/>
      <c r="H13" s="138"/>
      <c r="I13" s="138"/>
      <c r="J13" s="138" t="s">
        <v>445</v>
      </c>
      <c r="K13" s="138" t="s">
        <v>445</v>
      </c>
      <c r="L13" s="138"/>
      <c r="M13" s="138"/>
      <c r="N13" s="138" t="s">
        <v>445</v>
      </c>
      <c r="O13" s="138" t="s">
        <v>445</v>
      </c>
      <c r="P13" s="138"/>
      <c r="Q13" s="138"/>
      <c r="R13" s="75" t="s">
        <v>445</v>
      </c>
      <c r="S13" s="75" t="s">
        <v>445</v>
      </c>
      <c r="T13" s="138"/>
      <c r="U13" s="138"/>
      <c r="V13" s="138"/>
      <c r="W13" s="138" t="s">
        <v>476</v>
      </c>
      <c r="X13" s="76">
        <v>100000</v>
      </c>
      <c r="Y13" s="76">
        <v>100000</v>
      </c>
    </row>
    <row r="14" spans="1:26" ht="36" customHeight="1" x14ac:dyDescent="0.25">
      <c r="A14" s="9">
        <v>23200</v>
      </c>
      <c r="B14" s="220" t="s">
        <v>444</v>
      </c>
      <c r="C14" s="79" t="s">
        <v>43</v>
      </c>
      <c r="D14" s="80"/>
      <c r="E14" s="81"/>
      <c r="F14" s="81"/>
      <c r="G14" s="81"/>
      <c r="H14" s="81"/>
      <c r="I14" s="81"/>
      <c r="J14" s="81" t="s">
        <v>206</v>
      </c>
      <c r="K14" s="81" t="s">
        <v>206</v>
      </c>
      <c r="L14" s="81"/>
      <c r="M14" s="81"/>
      <c r="N14" s="81" t="s">
        <v>206</v>
      </c>
      <c r="O14" s="81" t="s">
        <v>206</v>
      </c>
      <c r="P14" s="81"/>
      <c r="Q14" s="81"/>
      <c r="R14" s="75" t="s">
        <v>286</v>
      </c>
      <c r="S14" s="75" t="s">
        <v>206</v>
      </c>
      <c r="T14" s="75"/>
      <c r="U14" s="75"/>
      <c r="V14" s="82"/>
      <c r="W14" s="138" t="s">
        <v>477</v>
      </c>
      <c r="X14" s="76">
        <v>100000</v>
      </c>
      <c r="Y14" s="76">
        <v>100000</v>
      </c>
    </row>
    <row r="15" spans="1:26" ht="36" customHeight="1" x14ac:dyDescent="0.25">
      <c r="A15" s="9">
        <v>23200</v>
      </c>
      <c r="B15" s="220" t="s">
        <v>444</v>
      </c>
      <c r="C15" s="138" t="s">
        <v>43</v>
      </c>
      <c r="D15" s="75"/>
      <c r="E15" s="75"/>
      <c r="F15" s="75"/>
      <c r="G15" s="75"/>
      <c r="H15" s="75"/>
      <c r="I15" s="75"/>
      <c r="J15" s="75" t="s">
        <v>448</v>
      </c>
      <c r="K15" s="75" t="s">
        <v>448</v>
      </c>
      <c r="L15" s="75"/>
      <c r="M15" s="75"/>
      <c r="N15" s="75" t="s">
        <v>448</v>
      </c>
      <c r="O15" s="75" t="s">
        <v>448</v>
      </c>
      <c r="P15" s="75"/>
      <c r="Q15" s="75"/>
      <c r="R15" s="75" t="s">
        <v>448</v>
      </c>
      <c r="S15" s="75" t="s">
        <v>448</v>
      </c>
      <c r="T15" s="75"/>
      <c r="U15" s="75"/>
      <c r="V15" s="138"/>
      <c r="W15" s="138" t="s">
        <v>478</v>
      </c>
      <c r="X15" s="76">
        <v>100000</v>
      </c>
      <c r="Y15" s="76">
        <v>100000</v>
      </c>
      <c r="Z15" s="77"/>
    </row>
    <row r="16" spans="1:26" ht="24" customHeight="1" x14ac:dyDescent="0.25">
      <c r="A16" s="9">
        <v>29100</v>
      </c>
      <c r="B16" s="217" t="s">
        <v>458</v>
      </c>
      <c r="C16" s="138" t="s">
        <v>40</v>
      </c>
      <c r="D16" s="75"/>
      <c r="E16" s="75"/>
      <c r="F16" s="75"/>
      <c r="G16" s="75"/>
      <c r="H16" s="75"/>
      <c r="I16" s="75"/>
      <c r="J16" s="75" t="s">
        <v>241</v>
      </c>
      <c r="K16" s="75" t="s">
        <v>241</v>
      </c>
      <c r="L16" s="75"/>
      <c r="M16" s="75"/>
      <c r="N16" s="75" t="s">
        <v>241</v>
      </c>
      <c r="O16" s="75" t="s">
        <v>241</v>
      </c>
      <c r="P16" s="75"/>
      <c r="Q16" s="75"/>
      <c r="R16" s="75" t="s">
        <v>241</v>
      </c>
      <c r="S16" s="75" t="s">
        <v>241</v>
      </c>
      <c r="T16" s="75"/>
      <c r="U16" s="75"/>
      <c r="V16" s="75"/>
      <c r="W16" s="138" t="s">
        <v>476</v>
      </c>
      <c r="X16" s="76">
        <v>6250</v>
      </c>
      <c r="Y16" s="76">
        <v>6250</v>
      </c>
    </row>
    <row r="17" spans="1:26" ht="24" customHeight="1" x14ac:dyDescent="0.25">
      <c r="A17" s="9">
        <v>29100</v>
      </c>
      <c r="B17" s="217" t="s">
        <v>458</v>
      </c>
      <c r="C17" s="138" t="s">
        <v>40</v>
      </c>
      <c r="D17" s="75"/>
      <c r="E17" s="75"/>
      <c r="F17" s="75"/>
      <c r="G17" s="75"/>
      <c r="H17" s="75"/>
      <c r="I17" s="75"/>
      <c r="J17" s="75" t="s">
        <v>206</v>
      </c>
      <c r="K17" s="75" t="s">
        <v>206</v>
      </c>
      <c r="L17" s="75"/>
      <c r="M17" s="75"/>
      <c r="N17" s="75" t="s">
        <v>206</v>
      </c>
      <c r="O17" s="75" t="s">
        <v>206</v>
      </c>
      <c r="P17" s="75"/>
      <c r="Q17" s="75"/>
      <c r="R17" s="75" t="s">
        <v>286</v>
      </c>
      <c r="S17" s="75" t="s">
        <v>206</v>
      </c>
      <c r="T17" s="75"/>
      <c r="U17" s="75"/>
      <c r="V17" s="138"/>
      <c r="W17" s="138" t="s">
        <v>479</v>
      </c>
      <c r="X17" s="76">
        <v>6250</v>
      </c>
      <c r="Y17" s="76">
        <v>6250</v>
      </c>
    </row>
    <row r="18" spans="1:26" ht="24" customHeight="1" x14ac:dyDescent="0.25">
      <c r="A18" s="9">
        <v>29100</v>
      </c>
      <c r="B18" s="217" t="s">
        <v>458</v>
      </c>
      <c r="C18" s="138" t="s">
        <v>40</v>
      </c>
      <c r="D18" s="75"/>
      <c r="E18" s="75"/>
      <c r="F18" s="75"/>
      <c r="G18" s="75"/>
      <c r="H18" s="75"/>
      <c r="I18" s="75"/>
      <c r="J18" s="75" t="s">
        <v>456</v>
      </c>
      <c r="K18" s="75" t="s">
        <v>456</v>
      </c>
      <c r="L18" s="75"/>
      <c r="M18" s="75"/>
      <c r="N18" s="75" t="s">
        <v>456</v>
      </c>
      <c r="O18" s="75" t="s">
        <v>456</v>
      </c>
      <c r="P18" s="75"/>
      <c r="Q18" s="75"/>
      <c r="R18" s="75" t="s">
        <v>456</v>
      </c>
      <c r="S18" s="75" t="s">
        <v>456</v>
      </c>
      <c r="T18" s="75"/>
      <c r="U18" s="75"/>
      <c r="V18" s="138"/>
      <c r="W18" s="138" t="s">
        <v>447</v>
      </c>
      <c r="X18" s="76">
        <v>6250</v>
      </c>
      <c r="Y18" s="76">
        <v>6250</v>
      </c>
    </row>
    <row r="19" spans="1:26" ht="24" customHeight="1" x14ac:dyDescent="0.25">
      <c r="A19" s="9">
        <v>29100</v>
      </c>
      <c r="B19" s="217" t="s">
        <v>458</v>
      </c>
      <c r="C19" s="138" t="s">
        <v>40</v>
      </c>
      <c r="D19" s="75"/>
      <c r="E19" s="75"/>
      <c r="F19" s="75"/>
      <c r="G19" s="75"/>
      <c r="H19" s="75"/>
      <c r="I19" s="75"/>
      <c r="J19" s="75" t="s">
        <v>457</v>
      </c>
      <c r="K19" s="75" t="s">
        <v>457</v>
      </c>
      <c r="L19" s="75"/>
      <c r="M19" s="75"/>
      <c r="N19" s="75" t="s">
        <v>457</v>
      </c>
      <c r="O19" s="75" t="s">
        <v>457</v>
      </c>
      <c r="P19" s="75"/>
      <c r="Q19" s="75"/>
      <c r="R19" s="75" t="s">
        <v>457</v>
      </c>
      <c r="S19" s="75" t="s">
        <v>457</v>
      </c>
      <c r="T19" s="75"/>
      <c r="U19" s="75"/>
      <c r="V19" s="138"/>
      <c r="W19" s="138" t="s">
        <v>480</v>
      </c>
      <c r="X19" s="76">
        <v>6250</v>
      </c>
      <c r="Y19" s="76">
        <v>6250</v>
      </c>
      <c r="Z19" s="77"/>
    </row>
    <row r="20" spans="1:26" ht="24" customHeight="1" x14ac:dyDescent="0.25">
      <c r="A20" s="9">
        <v>31100</v>
      </c>
      <c r="B20" s="217" t="s">
        <v>459</v>
      </c>
      <c r="C20" s="138" t="s">
        <v>43</v>
      </c>
      <c r="D20" s="75"/>
      <c r="E20" s="75"/>
      <c r="F20" s="75"/>
      <c r="G20" s="75"/>
      <c r="H20" s="75"/>
      <c r="I20" s="75"/>
      <c r="J20" s="75" t="s">
        <v>198</v>
      </c>
      <c r="K20" s="75" t="s">
        <v>198</v>
      </c>
      <c r="L20" s="75"/>
      <c r="M20" s="75"/>
      <c r="N20" s="75" t="s">
        <v>198</v>
      </c>
      <c r="O20" s="75" t="s">
        <v>198</v>
      </c>
      <c r="P20" s="75"/>
      <c r="Q20" s="75"/>
      <c r="R20" s="75" t="s">
        <v>198</v>
      </c>
      <c r="S20" s="75" t="s">
        <v>198</v>
      </c>
      <c r="T20" s="75"/>
      <c r="U20" s="75"/>
      <c r="V20" s="138"/>
      <c r="W20" s="138" t="s">
        <v>476</v>
      </c>
      <c r="X20" s="76">
        <v>348587</v>
      </c>
      <c r="Y20" s="76">
        <v>348587</v>
      </c>
    </row>
    <row r="21" spans="1:26" ht="24" customHeight="1" x14ac:dyDescent="0.25">
      <c r="A21" s="9">
        <v>31100</v>
      </c>
      <c r="B21" s="217" t="s">
        <v>459</v>
      </c>
      <c r="C21" s="138" t="s">
        <v>43</v>
      </c>
      <c r="D21" s="75"/>
      <c r="E21" s="75"/>
      <c r="F21" s="75"/>
      <c r="G21" s="75"/>
      <c r="H21" s="75"/>
      <c r="I21" s="75"/>
      <c r="J21" s="75" t="s">
        <v>445</v>
      </c>
      <c r="K21" s="75" t="s">
        <v>445</v>
      </c>
      <c r="L21" s="75"/>
      <c r="M21" s="75"/>
      <c r="N21" s="75" t="s">
        <v>445</v>
      </c>
      <c r="O21" s="75" t="s">
        <v>445</v>
      </c>
      <c r="P21" s="75"/>
      <c r="Q21" s="75"/>
      <c r="R21" s="75" t="s">
        <v>445</v>
      </c>
      <c r="S21" s="75" t="s">
        <v>445</v>
      </c>
      <c r="T21" s="75"/>
      <c r="U21" s="75"/>
      <c r="V21" s="138"/>
      <c r="W21" s="138" t="s">
        <v>476</v>
      </c>
      <c r="X21" s="76">
        <v>348583</v>
      </c>
      <c r="Y21" s="76">
        <v>348583</v>
      </c>
    </row>
    <row r="22" spans="1:26" ht="24" customHeight="1" x14ac:dyDescent="0.25">
      <c r="A22" s="9">
        <v>31100</v>
      </c>
      <c r="B22" s="217" t="s">
        <v>459</v>
      </c>
      <c r="C22" s="138" t="s">
        <v>43</v>
      </c>
      <c r="D22" s="75"/>
      <c r="E22" s="75"/>
      <c r="F22" s="75"/>
      <c r="G22" s="75"/>
      <c r="H22" s="75"/>
      <c r="I22" s="75"/>
      <c r="J22" s="75" t="s">
        <v>241</v>
      </c>
      <c r="K22" s="75" t="s">
        <v>241</v>
      </c>
      <c r="L22" s="75"/>
      <c r="M22" s="75"/>
      <c r="N22" s="75" t="s">
        <v>241</v>
      </c>
      <c r="O22" s="75" t="s">
        <v>241</v>
      </c>
      <c r="P22" s="75"/>
      <c r="Q22" s="75"/>
      <c r="R22" s="75" t="s">
        <v>241</v>
      </c>
      <c r="S22" s="75" t="s">
        <v>241</v>
      </c>
      <c r="T22" s="75"/>
      <c r="U22" s="75"/>
      <c r="V22" s="138"/>
      <c r="W22" s="138" t="s">
        <v>476</v>
      </c>
      <c r="X22" s="76">
        <v>348583</v>
      </c>
      <c r="Y22" s="76">
        <v>348583</v>
      </c>
    </row>
    <row r="23" spans="1:26" ht="24" customHeight="1" x14ac:dyDescent="0.25">
      <c r="A23" s="9">
        <v>31100</v>
      </c>
      <c r="B23" s="217" t="s">
        <v>459</v>
      </c>
      <c r="C23" s="138" t="s">
        <v>43</v>
      </c>
      <c r="D23" s="75"/>
      <c r="E23" s="75"/>
      <c r="F23" s="75"/>
      <c r="G23" s="75"/>
      <c r="H23" s="75"/>
      <c r="I23" s="75"/>
      <c r="J23" s="75" t="s">
        <v>199</v>
      </c>
      <c r="K23" s="75" t="s">
        <v>199</v>
      </c>
      <c r="L23" s="75"/>
      <c r="M23" s="75"/>
      <c r="N23" s="75" t="s">
        <v>199</v>
      </c>
      <c r="O23" s="75" t="s">
        <v>199</v>
      </c>
      <c r="P23" s="75"/>
      <c r="Q23" s="75"/>
      <c r="R23" s="75" t="s">
        <v>199</v>
      </c>
      <c r="S23" s="75" t="s">
        <v>199</v>
      </c>
      <c r="T23" s="75"/>
      <c r="U23" s="75"/>
      <c r="V23" s="138"/>
      <c r="W23" s="138" t="s">
        <v>479</v>
      </c>
      <c r="X23" s="76">
        <v>348583</v>
      </c>
      <c r="Y23" s="76">
        <v>348583</v>
      </c>
    </row>
    <row r="24" spans="1:26" ht="24" customHeight="1" x14ac:dyDescent="0.25">
      <c r="A24" s="9">
        <v>31100</v>
      </c>
      <c r="B24" s="217" t="s">
        <v>459</v>
      </c>
      <c r="C24" s="138" t="s">
        <v>43</v>
      </c>
      <c r="D24" s="75"/>
      <c r="E24" s="75"/>
      <c r="F24" s="75"/>
      <c r="G24" s="75"/>
      <c r="H24" s="75"/>
      <c r="I24" s="75"/>
      <c r="J24" s="75" t="s">
        <v>194</v>
      </c>
      <c r="K24" s="75" t="s">
        <v>194</v>
      </c>
      <c r="L24" s="75"/>
      <c r="M24" s="75"/>
      <c r="N24" s="75" t="s">
        <v>194</v>
      </c>
      <c r="O24" s="75" t="s">
        <v>194</v>
      </c>
      <c r="P24" s="75"/>
      <c r="Q24" s="75"/>
      <c r="R24" s="75" t="s">
        <v>194</v>
      </c>
      <c r="S24" s="75" t="s">
        <v>194</v>
      </c>
      <c r="T24" s="75"/>
      <c r="U24" s="75"/>
      <c r="V24" s="138"/>
      <c r="W24" s="138" t="s">
        <v>479</v>
      </c>
      <c r="X24" s="76">
        <v>348583</v>
      </c>
      <c r="Y24" s="76">
        <v>348583</v>
      </c>
    </row>
    <row r="25" spans="1:26" ht="24" customHeight="1" x14ac:dyDescent="0.25">
      <c r="A25" s="9">
        <v>31100</v>
      </c>
      <c r="B25" s="217" t="s">
        <v>459</v>
      </c>
      <c r="C25" s="138" t="s">
        <v>43</v>
      </c>
      <c r="D25" s="75"/>
      <c r="E25" s="75"/>
      <c r="F25" s="75"/>
      <c r="G25" s="75"/>
      <c r="H25" s="75"/>
      <c r="I25" s="75"/>
      <c r="J25" s="75" t="s">
        <v>206</v>
      </c>
      <c r="K25" s="75" t="s">
        <v>206</v>
      </c>
      <c r="L25" s="75"/>
      <c r="M25" s="75"/>
      <c r="N25" s="75" t="s">
        <v>206</v>
      </c>
      <c r="O25" s="75" t="s">
        <v>206</v>
      </c>
      <c r="P25" s="75"/>
      <c r="Q25" s="75"/>
      <c r="R25" s="75" t="s">
        <v>206</v>
      </c>
      <c r="S25" s="75" t="s">
        <v>206</v>
      </c>
      <c r="T25" s="75"/>
      <c r="U25" s="75"/>
      <c r="V25" s="138"/>
      <c r="W25" s="138" t="s">
        <v>479</v>
      </c>
      <c r="X25" s="76">
        <v>348583</v>
      </c>
      <c r="Y25" s="76">
        <v>348583</v>
      </c>
    </row>
    <row r="26" spans="1:26" ht="24" customHeight="1" x14ac:dyDescent="0.25">
      <c r="A26" s="9">
        <v>31100</v>
      </c>
      <c r="B26" s="217" t="s">
        <v>459</v>
      </c>
      <c r="C26" s="138" t="s">
        <v>43</v>
      </c>
      <c r="D26" s="75"/>
      <c r="E26" s="75"/>
      <c r="F26" s="75"/>
      <c r="G26" s="75"/>
      <c r="H26" s="75"/>
      <c r="I26" s="75"/>
      <c r="J26" s="75" t="s">
        <v>195</v>
      </c>
      <c r="K26" s="75" t="s">
        <v>195</v>
      </c>
      <c r="L26" s="75"/>
      <c r="M26" s="75"/>
      <c r="N26" s="75" t="s">
        <v>195</v>
      </c>
      <c r="O26" s="75" t="s">
        <v>195</v>
      </c>
      <c r="P26" s="75"/>
      <c r="Q26" s="75"/>
      <c r="R26" s="75" t="s">
        <v>195</v>
      </c>
      <c r="S26" s="75" t="s">
        <v>195</v>
      </c>
      <c r="T26" s="75"/>
      <c r="U26" s="75"/>
      <c r="V26" s="138"/>
      <c r="W26" s="138" t="s">
        <v>447</v>
      </c>
      <c r="X26" s="76">
        <v>348583</v>
      </c>
      <c r="Y26" s="76">
        <v>348583</v>
      </c>
    </row>
    <row r="27" spans="1:26" ht="24" customHeight="1" x14ac:dyDescent="0.25">
      <c r="A27" s="9">
        <v>31100</v>
      </c>
      <c r="B27" s="217" t="s">
        <v>459</v>
      </c>
      <c r="C27" s="138" t="s">
        <v>43</v>
      </c>
      <c r="D27" s="75"/>
      <c r="E27" s="75"/>
      <c r="F27" s="75"/>
      <c r="G27" s="75"/>
      <c r="H27" s="75"/>
      <c r="I27" s="75"/>
      <c r="J27" s="75" t="s">
        <v>204</v>
      </c>
      <c r="K27" s="75" t="s">
        <v>204</v>
      </c>
      <c r="L27" s="75"/>
      <c r="M27" s="75"/>
      <c r="N27" s="75" t="s">
        <v>204</v>
      </c>
      <c r="O27" s="75" t="s">
        <v>204</v>
      </c>
      <c r="P27" s="75"/>
      <c r="Q27" s="75"/>
      <c r="R27" s="75" t="s">
        <v>204</v>
      </c>
      <c r="S27" s="75" t="s">
        <v>204</v>
      </c>
      <c r="T27" s="75"/>
      <c r="U27" s="75"/>
      <c r="V27" s="138"/>
      <c r="W27" s="138" t="s">
        <v>447</v>
      </c>
      <c r="X27" s="76">
        <v>348583</v>
      </c>
      <c r="Y27" s="76">
        <v>348583</v>
      </c>
    </row>
    <row r="28" spans="1:26" ht="24" customHeight="1" x14ac:dyDescent="0.25">
      <c r="A28" s="9">
        <v>31100</v>
      </c>
      <c r="B28" s="217" t="s">
        <v>459</v>
      </c>
      <c r="C28" s="138" t="s">
        <v>43</v>
      </c>
      <c r="D28" s="75"/>
      <c r="E28" s="75"/>
      <c r="F28" s="75"/>
      <c r="G28" s="75"/>
      <c r="H28" s="75"/>
      <c r="I28" s="75"/>
      <c r="J28" s="75" t="s">
        <v>456</v>
      </c>
      <c r="K28" s="75" t="s">
        <v>456</v>
      </c>
      <c r="L28" s="75"/>
      <c r="M28" s="75"/>
      <c r="N28" s="75" t="s">
        <v>456</v>
      </c>
      <c r="O28" s="75" t="s">
        <v>456</v>
      </c>
      <c r="P28" s="75"/>
      <c r="Q28" s="75"/>
      <c r="R28" s="75" t="s">
        <v>456</v>
      </c>
      <c r="S28" s="75" t="s">
        <v>456</v>
      </c>
      <c r="T28" s="75"/>
      <c r="U28" s="75"/>
      <c r="V28" s="138"/>
      <c r="W28" s="138" t="s">
        <v>447</v>
      </c>
      <c r="X28" s="76">
        <v>348583</v>
      </c>
      <c r="Y28" s="76">
        <v>348583</v>
      </c>
    </row>
    <row r="29" spans="1:26" ht="24" customHeight="1" x14ac:dyDescent="0.25">
      <c r="A29" s="9">
        <v>31100</v>
      </c>
      <c r="B29" s="217" t="s">
        <v>459</v>
      </c>
      <c r="C29" s="138" t="s">
        <v>43</v>
      </c>
      <c r="D29" s="75"/>
      <c r="E29" s="75"/>
      <c r="F29" s="75"/>
      <c r="G29" s="75"/>
      <c r="H29" s="75"/>
      <c r="I29" s="75"/>
      <c r="J29" s="75" t="s">
        <v>448</v>
      </c>
      <c r="K29" s="75" t="s">
        <v>448</v>
      </c>
      <c r="L29" s="75"/>
      <c r="M29" s="75"/>
      <c r="N29" s="75" t="s">
        <v>448</v>
      </c>
      <c r="O29" s="75" t="s">
        <v>448</v>
      </c>
      <c r="P29" s="75"/>
      <c r="Q29" s="75"/>
      <c r="R29" s="75" t="s">
        <v>448</v>
      </c>
      <c r="S29" s="75" t="s">
        <v>448</v>
      </c>
      <c r="T29" s="75"/>
      <c r="U29" s="75"/>
      <c r="V29" s="138"/>
      <c r="W29" s="138" t="s">
        <v>480</v>
      </c>
      <c r="X29" s="76">
        <v>348583</v>
      </c>
      <c r="Y29" s="76">
        <v>348583</v>
      </c>
    </row>
    <row r="30" spans="1:26" ht="24" customHeight="1" x14ac:dyDescent="0.25">
      <c r="A30" s="9">
        <v>31100</v>
      </c>
      <c r="B30" s="217" t="s">
        <v>459</v>
      </c>
      <c r="C30" s="138" t="s">
        <v>43</v>
      </c>
      <c r="D30" s="75"/>
      <c r="E30" s="75"/>
      <c r="F30" s="75"/>
      <c r="G30" s="75"/>
      <c r="H30" s="75"/>
      <c r="I30" s="75"/>
      <c r="J30" s="75" t="s">
        <v>451</v>
      </c>
      <c r="K30" s="75" t="s">
        <v>451</v>
      </c>
      <c r="L30" s="75"/>
      <c r="M30" s="75"/>
      <c r="N30" s="75" t="s">
        <v>451</v>
      </c>
      <c r="O30" s="75" t="s">
        <v>451</v>
      </c>
      <c r="P30" s="75"/>
      <c r="Q30" s="75"/>
      <c r="R30" s="75" t="s">
        <v>451</v>
      </c>
      <c r="S30" s="75" t="s">
        <v>451</v>
      </c>
      <c r="T30" s="75"/>
      <c r="U30" s="75"/>
      <c r="V30" s="138"/>
      <c r="W30" s="138" t="s">
        <v>480</v>
      </c>
      <c r="X30" s="76">
        <v>348583</v>
      </c>
      <c r="Y30" s="76">
        <v>348583</v>
      </c>
    </row>
    <row r="31" spans="1:26" ht="24" customHeight="1" x14ac:dyDescent="0.25">
      <c r="A31" s="9">
        <v>31100</v>
      </c>
      <c r="B31" s="217" t="s">
        <v>459</v>
      </c>
      <c r="C31" s="138" t="s">
        <v>43</v>
      </c>
      <c r="D31" s="75"/>
      <c r="E31" s="75"/>
      <c r="F31" s="75"/>
      <c r="G31" s="75"/>
      <c r="H31" s="75"/>
      <c r="I31" s="75"/>
      <c r="J31" s="75" t="s">
        <v>457</v>
      </c>
      <c r="K31" s="75" t="s">
        <v>457</v>
      </c>
      <c r="L31" s="75"/>
      <c r="M31" s="75"/>
      <c r="N31" s="75" t="s">
        <v>457</v>
      </c>
      <c r="O31" s="75" t="s">
        <v>457</v>
      </c>
      <c r="P31" s="75"/>
      <c r="Q31" s="75"/>
      <c r="R31" s="75" t="s">
        <v>457</v>
      </c>
      <c r="S31" s="75" t="s">
        <v>457</v>
      </c>
      <c r="T31" s="75"/>
      <c r="U31" s="75"/>
      <c r="V31" s="138"/>
      <c r="W31" s="138" t="s">
        <v>480</v>
      </c>
      <c r="X31" s="76">
        <v>348583</v>
      </c>
      <c r="Y31" s="76">
        <v>348583</v>
      </c>
      <c r="Z31" s="77"/>
    </row>
    <row r="32" spans="1:26" ht="15" customHeight="1" x14ac:dyDescent="0.25">
      <c r="A32" s="9">
        <v>33100</v>
      </c>
      <c r="B32" s="217" t="s">
        <v>460</v>
      </c>
      <c r="C32" s="138" t="s">
        <v>46</v>
      </c>
      <c r="D32" s="75"/>
      <c r="E32" s="75"/>
      <c r="F32" s="75"/>
      <c r="G32" s="75"/>
      <c r="H32" s="75"/>
      <c r="I32" s="75"/>
      <c r="J32" s="75" t="s">
        <v>199</v>
      </c>
      <c r="K32" s="75" t="s">
        <v>199</v>
      </c>
      <c r="L32" s="75"/>
      <c r="M32" s="75"/>
      <c r="N32" s="75" t="s">
        <v>199</v>
      </c>
      <c r="O32" s="75" t="s">
        <v>199</v>
      </c>
      <c r="P32" s="75"/>
      <c r="Q32" s="75"/>
      <c r="R32" s="75" t="s">
        <v>199</v>
      </c>
      <c r="S32" s="75" t="s">
        <v>199</v>
      </c>
      <c r="T32" s="75"/>
      <c r="U32" s="75"/>
      <c r="V32" s="138"/>
      <c r="W32" s="138" t="s">
        <v>479</v>
      </c>
      <c r="X32" s="76">
        <v>10000</v>
      </c>
      <c r="Y32" s="76">
        <v>10000</v>
      </c>
    </row>
    <row r="33" spans="1:26" ht="15" customHeight="1" x14ac:dyDescent="0.25">
      <c r="A33" s="9">
        <v>33100</v>
      </c>
      <c r="B33" s="217" t="s">
        <v>460</v>
      </c>
      <c r="C33" s="138" t="s">
        <v>46</v>
      </c>
      <c r="D33" s="75"/>
      <c r="E33" s="75"/>
      <c r="F33" s="75"/>
      <c r="G33" s="75"/>
      <c r="H33" s="75"/>
      <c r="I33" s="75"/>
      <c r="J33" s="75" t="s">
        <v>204</v>
      </c>
      <c r="K33" s="75" t="s">
        <v>204</v>
      </c>
      <c r="L33" s="75"/>
      <c r="M33" s="75"/>
      <c r="N33" s="75" t="s">
        <v>204</v>
      </c>
      <c r="O33" s="75" t="s">
        <v>204</v>
      </c>
      <c r="P33" s="75"/>
      <c r="Q33" s="75"/>
      <c r="R33" s="75" t="s">
        <v>204</v>
      </c>
      <c r="S33" s="75" t="s">
        <v>204</v>
      </c>
      <c r="T33" s="75"/>
      <c r="U33" s="75"/>
      <c r="V33" s="138"/>
      <c r="W33" s="138" t="s">
        <v>447</v>
      </c>
      <c r="X33" s="76">
        <v>10000</v>
      </c>
      <c r="Y33" s="76">
        <v>10000</v>
      </c>
    </row>
    <row r="34" spans="1:26" ht="15" customHeight="1" x14ac:dyDescent="0.25">
      <c r="A34" s="9">
        <v>33100</v>
      </c>
      <c r="B34" s="217" t="s">
        <v>460</v>
      </c>
      <c r="C34" s="138" t="s">
        <v>46</v>
      </c>
      <c r="D34" s="75"/>
      <c r="E34" s="75"/>
      <c r="F34" s="75"/>
      <c r="G34" s="75"/>
      <c r="H34" s="75"/>
      <c r="I34" s="75"/>
      <c r="J34" s="75" t="s">
        <v>457</v>
      </c>
      <c r="K34" s="75" t="s">
        <v>457</v>
      </c>
      <c r="L34" s="75"/>
      <c r="M34" s="75"/>
      <c r="N34" s="75" t="s">
        <v>457</v>
      </c>
      <c r="O34" s="75" t="s">
        <v>457</v>
      </c>
      <c r="P34" s="75"/>
      <c r="Q34" s="75"/>
      <c r="R34" s="75" t="s">
        <v>457</v>
      </c>
      <c r="S34" s="75" t="s">
        <v>457</v>
      </c>
      <c r="T34" s="75"/>
      <c r="U34" s="75"/>
      <c r="V34" s="138"/>
      <c r="W34" s="138" t="s">
        <v>480</v>
      </c>
      <c r="X34" s="76">
        <v>10000</v>
      </c>
      <c r="Y34" s="76">
        <v>10000</v>
      </c>
      <c r="Z34" s="77"/>
    </row>
    <row r="35" spans="1:26" ht="24" customHeight="1" x14ac:dyDescent="0.25">
      <c r="A35" s="9">
        <v>34400</v>
      </c>
      <c r="B35" s="93" t="s">
        <v>461</v>
      </c>
      <c r="C35" s="138" t="s">
        <v>40</v>
      </c>
      <c r="D35" s="75"/>
      <c r="E35" s="75"/>
      <c r="F35" s="75"/>
      <c r="G35" s="75"/>
      <c r="H35" s="75"/>
      <c r="I35" s="75"/>
      <c r="J35" s="75" t="s">
        <v>199</v>
      </c>
      <c r="K35" s="75" t="s">
        <v>199</v>
      </c>
      <c r="L35" s="75"/>
      <c r="M35" s="75"/>
      <c r="N35" s="75" t="s">
        <v>199</v>
      </c>
      <c r="O35" s="75" t="s">
        <v>199</v>
      </c>
      <c r="P35" s="75"/>
      <c r="Q35" s="75"/>
      <c r="R35" s="75" t="s">
        <v>199</v>
      </c>
      <c r="S35" s="75" t="s">
        <v>199</v>
      </c>
      <c r="T35" s="75"/>
      <c r="U35" s="75"/>
      <c r="V35" s="138"/>
      <c r="W35" s="138" t="s">
        <v>479</v>
      </c>
      <c r="X35" s="76">
        <v>10000</v>
      </c>
      <c r="Y35" s="76">
        <v>10000</v>
      </c>
    </row>
    <row r="36" spans="1:26" ht="24" customHeight="1" x14ac:dyDescent="0.25">
      <c r="A36" s="9">
        <v>34400</v>
      </c>
      <c r="B36" s="93" t="s">
        <v>461</v>
      </c>
      <c r="C36" s="138" t="s">
        <v>40</v>
      </c>
      <c r="D36" s="75"/>
      <c r="E36" s="75"/>
      <c r="F36" s="75"/>
      <c r="G36" s="75"/>
      <c r="H36" s="75"/>
      <c r="I36" s="75"/>
      <c r="J36" s="75" t="s">
        <v>204</v>
      </c>
      <c r="K36" s="75" t="s">
        <v>204</v>
      </c>
      <c r="L36" s="75"/>
      <c r="M36" s="75"/>
      <c r="N36" s="75" t="s">
        <v>204</v>
      </c>
      <c r="O36" s="75" t="s">
        <v>204</v>
      </c>
      <c r="P36" s="75"/>
      <c r="Q36" s="75"/>
      <c r="R36" s="75" t="s">
        <v>204</v>
      </c>
      <c r="S36" s="75" t="s">
        <v>204</v>
      </c>
      <c r="T36" s="75"/>
      <c r="U36" s="75"/>
      <c r="V36" s="138"/>
      <c r="W36" s="138" t="s">
        <v>447</v>
      </c>
      <c r="X36" s="76">
        <v>10000</v>
      </c>
      <c r="Y36" s="76">
        <v>10000</v>
      </c>
    </row>
    <row r="37" spans="1:26" ht="24" customHeight="1" x14ac:dyDescent="0.25">
      <c r="A37" s="9">
        <v>34400</v>
      </c>
      <c r="B37" s="93" t="s">
        <v>461</v>
      </c>
      <c r="C37" s="138" t="s">
        <v>40</v>
      </c>
      <c r="D37" s="75"/>
      <c r="E37" s="75"/>
      <c r="F37" s="75"/>
      <c r="G37" s="75"/>
      <c r="H37" s="75"/>
      <c r="I37" s="75"/>
      <c r="J37" s="75" t="s">
        <v>457</v>
      </c>
      <c r="K37" s="75" t="s">
        <v>457</v>
      </c>
      <c r="L37" s="75"/>
      <c r="M37" s="75"/>
      <c r="N37" s="75" t="s">
        <v>457</v>
      </c>
      <c r="O37" s="75" t="s">
        <v>457</v>
      </c>
      <c r="P37" s="75"/>
      <c r="Q37" s="75"/>
      <c r="R37" s="75" t="s">
        <v>457</v>
      </c>
      <c r="S37" s="75" t="s">
        <v>457</v>
      </c>
      <c r="T37" s="75"/>
      <c r="U37" s="75"/>
      <c r="V37" s="75"/>
      <c r="W37" s="138" t="s">
        <v>480</v>
      </c>
      <c r="X37" s="76">
        <v>10000</v>
      </c>
      <c r="Y37" s="76">
        <v>10000</v>
      </c>
      <c r="Z37" s="77"/>
    </row>
    <row r="38" spans="1:26" ht="15" customHeight="1" x14ac:dyDescent="0.25">
      <c r="A38" s="9">
        <v>35100</v>
      </c>
      <c r="B38" s="217" t="s">
        <v>463</v>
      </c>
      <c r="C38" s="138" t="s">
        <v>40</v>
      </c>
      <c r="D38" s="75"/>
      <c r="E38" s="75"/>
      <c r="F38" s="75"/>
      <c r="G38" s="75"/>
      <c r="H38" s="75"/>
      <c r="I38" s="75"/>
      <c r="J38" s="75" t="s">
        <v>445</v>
      </c>
      <c r="K38" s="75" t="s">
        <v>445</v>
      </c>
      <c r="L38" s="75"/>
      <c r="M38" s="75"/>
      <c r="N38" s="75" t="s">
        <v>445</v>
      </c>
      <c r="O38" s="75" t="s">
        <v>445</v>
      </c>
      <c r="P38" s="75"/>
      <c r="Q38" s="75"/>
      <c r="R38" s="75" t="s">
        <v>445</v>
      </c>
      <c r="S38" s="75" t="s">
        <v>445</v>
      </c>
      <c r="T38" s="75"/>
      <c r="U38" s="75"/>
      <c r="V38" s="75"/>
      <c r="W38" s="138" t="s">
        <v>476</v>
      </c>
      <c r="X38" s="76">
        <v>3334</v>
      </c>
      <c r="Y38" s="76">
        <v>3334</v>
      </c>
    </row>
    <row r="39" spans="1:26" ht="15" customHeight="1" x14ac:dyDescent="0.25">
      <c r="A39" s="9">
        <v>35100</v>
      </c>
      <c r="B39" s="217" t="s">
        <v>463</v>
      </c>
      <c r="C39" s="138" t="s">
        <v>40</v>
      </c>
      <c r="D39" s="75"/>
      <c r="E39" s="75"/>
      <c r="F39" s="75"/>
      <c r="G39" s="75"/>
      <c r="H39" s="75"/>
      <c r="I39" s="75"/>
      <c r="J39" s="75" t="s">
        <v>206</v>
      </c>
      <c r="K39" s="75" t="s">
        <v>206</v>
      </c>
      <c r="L39" s="75"/>
      <c r="M39" s="75"/>
      <c r="N39" s="75" t="s">
        <v>206</v>
      </c>
      <c r="O39" s="75" t="s">
        <v>206</v>
      </c>
      <c r="P39" s="75"/>
      <c r="Q39" s="75"/>
      <c r="R39" s="75" t="s">
        <v>206</v>
      </c>
      <c r="S39" s="75" t="s">
        <v>206</v>
      </c>
      <c r="T39" s="75"/>
      <c r="U39" s="75"/>
      <c r="V39" s="75"/>
      <c r="W39" s="138" t="s">
        <v>479</v>
      </c>
      <c r="X39" s="76">
        <v>3333</v>
      </c>
      <c r="Y39" s="76">
        <v>3333</v>
      </c>
    </row>
    <row r="40" spans="1:26" ht="15" customHeight="1" x14ac:dyDescent="0.25">
      <c r="A40" s="9">
        <v>35100</v>
      </c>
      <c r="B40" s="217" t="s">
        <v>463</v>
      </c>
      <c r="C40" s="138" t="s">
        <v>40</v>
      </c>
      <c r="D40" s="75"/>
      <c r="E40" s="75"/>
      <c r="F40" s="75"/>
      <c r="G40" s="75"/>
      <c r="H40" s="75"/>
      <c r="I40" s="75"/>
      <c r="J40" s="75" t="s">
        <v>448</v>
      </c>
      <c r="K40" s="75" t="s">
        <v>448</v>
      </c>
      <c r="L40" s="75"/>
      <c r="M40" s="75"/>
      <c r="N40" s="75" t="s">
        <v>448</v>
      </c>
      <c r="O40" s="75" t="s">
        <v>448</v>
      </c>
      <c r="P40" s="75"/>
      <c r="Q40" s="75"/>
      <c r="R40" s="75" t="s">
        <v>448</v>
      </c>
      <c r="S40" s="75" t="s">
        <v>448</v>
      </c>
      <c r="T40" s="75"/>
      <c r="U40" s="75"/>
      <c r="V40" s="138"/>
      <c r="W40" s="138" t="s">
        <v>480</v>
      </c>
      <c r="X40" s="76">
        <v>3333</v>
      </c>
      <c r="Y40" s="76">
        <v>3333</v>
      </c>
      <c r="Z40" s="77"/>
    </row>
    <row r="41" spans="1:26" ht="24" customHeight="1" x14ac:dyDescent="0.25">
      <c r="A41" s="9">
        <v>35500</v>
      </c>
      <c r="B41" s="217" t="s">
        <v>464</v>
      </c>
      <c r="C41" s="138" t="s">
        <v>40</v>
      </c>
      <c r="D41" s="75"/>
      <c r="E41" s="75"/>
      <c r="F41" s="75"/>
      <c r="G41" s="75"/>
      <c r="H41" s="75"/>
      <c r="I41" s="75"/>
      <c r="J41" s="75" t="s">
        <v>241</v>
      </c>
      <c r="K41" s="75" t="s">
        <v>241</v>
      </c>
      <c r="L41" s="75"/>
      <c r="M41" s="75"/>
      <c r="N41" s="75" t="s">
        <v>241</v>
      </c>
      <c r="O41" s="75" t="s">
        <v>241</v>
      </c>
      <c r="P41" s="75"/>
      <c r="Q41" s="75"/>
      <c r="R41" s="75" t="s">
        <v>241</v>
      </c>
      <c r="S41" s="75" t="s">
        <v>241</v>
      </c>
      <c r="T41" s="75"/>
      <c r="U41" s="75"/>
      <c r="V41" s="138"/>
      <c r="W41" s="138" t="s">
        <v>476</v>
      </c>
      <c r="X41" s="76">
        <v>1500</v>
      </c>
      <c r="Y41" s="76">
        <v>1500</v>
      </c>
    </row>
    <row r="42" spans="1:26" ht="24" customHeight="1" x14ac:dyDescent="0.25">
      <c r="A42" s="9">
        <v>35500</v>
      </c>
      <c r="B42" s="217" t="s">
        <v>464</v>
      </c>
      <c r="C42" s="138" t="s">
        <v>40</v>
      </c>
      <c r="D42" s="75"/>
      <c r="E42" s="75"/>
      <c r="F42" s="75"/>
      <c r="G42" s="75"/>
      <c r="H42" s="75"/>
      <c r="I42" s="75"/>
      <c r="J42" s="75" t="s">
        <v>286</v>
      </c>
      <c r="K42" s="75" t="s">
        <v>206</v>
      </c>
      <c r="L42" s="75"/>
      <c r="M42" s="75"/>
      <c r="N42" s="75" t="s">
        <v>286</v>
      </c>
      <c r="O42" s="75" t="s">
        <v>206</v>
      </c>
      <c r="P42" s="75"/>
      <c r="Q42" s="75"/>
      <c r="R42" s="75" t="s">
        <v>286</v>
      </c>
      <c r="S42" s="75" t="s">
        <v>206</v>
      </c>
      <c r="T42" s="75"/>
      <c r="U42" s="75"/>
      <c r="V42" s="138"/>
      <c r="W42" s="138" t="s">
        <v>479</v>
      </c>
      <c r="X42" s="76">
        <v>1500</v>
      </c>
      <c r="Y42" s="76">
        <v>1500</v>
      </c>
    </row>
    <row r="43" spans="1:26" ht="24" customHeight="1" x14ac:dyDescent="0.25">
      <c r="A43" s="9">
        <v>35500</v>
      </c>
      <c r="B43" s="217" t="s">
        <v>464</v>
      </c>
      <c r="C43" s="138" t="s">
        <v>40</v>
      </c>
      <c r="D43" s="75"/>
      <c r="E43" s="75"/>
      <c r="F43" s="75"/>
      <c r="G43" s="75"/>
      <c r="H43" s="75"/>
      <c r="I43" s="75"/>
      <c r="J43" s="75" t="s">
        <v>456</v>
      </c>
      <c r="K43" s="75" t="s">
        <v>456</v>
      </c>
      <c r="L43" s="75"/>
      <c r="M43" s="75"/>
      <c r="N43" s="75" t="s">
        <v>456</v>
      </c>
      <c r="O43" s="75" t="s">
        <v>456</v>
      </c>
      <c r="P43" s="75"/>
      <c r="Q43" s="75"/>
      <c r="R43" s="75" t="s">
        <v>456</v>
      </c>
      <c r="S43" s="75" t="s">
        <v>456</v>
      </c>
      <c r="T43" s="75"/>
      <c r="U43" s="75"/>
      <c r="V43" s="138"/>
      <c r="W43" s="138" t="s">
        <v>447</v>
      </c>
      <c r="X43" s="76">
        <v>1500</v>
      </c>
      <c r="Y43" s="76">
        <v>1500</v>
      </c>
    </row>
    <row r="44" spans="1:26" ht="24" customHeight="1" x14ac:dyDescent="0.25">
      <c r="A44" s="9">
        <v>35500</v>
      </c>
      <c r="B44" s="217" t="s">
        <v>464</v>
      </c>
      <c r="C44" s="138" t="s">
        <v>40</v>
      </c>
      <c r="D44" s="75"/>
      <c r="E44" s="75"/>
      <c r="F44" s="75"/>
      <c r="G44" s="75"/>
      <c r="H44" s="75"/>
      <c r="I44" s="75"/>
      <c r="J44" s="75" t="s">
        <v>457</v>
      </c>
      <c r="K44" s="75" t="s">
        <v>457</v>
      </c>
      <c r="L44" s="75"/>
      <c r="M44" s="75"/>
      <c r="N44" s="75" t="s">
        <v>457</v>
      </c>
      <c r="O44" s="75" t="s">
        <v>457</v>
      </c>
      <c r="P44" s="75"/>
      <c r="Q44" s="75"/>
      <c r="R44" s="75" t="s">
        <v>457</v>
      </c>
      <c r="S44" s="75" t="s">
        <v>457</v>
      </c>
      <c r="T44" s="75"/>
      <c r="U44" s="75"/>
      <c r="V44" s="138"/>
      <c r="W44" s="138" t="s">
        <v>480</v>
      </c>
      <c r="X44" s="76">
        <v>1500</v>
      </c>
      <c r="Y44" s="76">
        <v>1500</v>
      </c>
      <c r="Z44" s="77"/>
    </row>
    <row r="45" spans="1:26" ht="15" customHeight="1" x14ac:dyDescent="0.25">
      <c r="A45" s="9">
        <v>35640</v>
      </c>
      <c r="B45" s="217" t="s">
        <v>481</v>
      </c>
      <c r="C45" s="138" t="s">
        <v>40</v>
      </c>
      <c r="D45" s="75"/>
      <c r="E45" s="75"/>
      <c r="F45" s="75"/>
      <c r="G45" s="75"/>
      <c r="H45" s="75"/>
      <c r="I45" s="75"/>
      <c r="J45" s="75" t="s">
        <v>198</v>
      </c>
      <c r="K45" s="75" t="s">
        <v>198</v>
      </c>
      <c r="L45" s="75"/>
      <c r="M45" s="75"/>
      <c r="N45" s="75" t="s">
        <v>198</v>
      </c>
      <c r="O45" s="75" t="s">
        <v>198</v>
      </c>
      <c r="P45" s="75"/>
      <c r="Q45" s="75"/>
      <c r="R45" s="75" t="s">
        <v>198</v>
      </c>
      <c r="S45" s="75" t="s">
        <v>198</v>
      </c>
      <c r="T45" s="75"/>
      <c r="U45" s="75"/>
      <c r="V45" s="138"/>
      <c r="W45" s="138" t="s">
        <v>476</v>
      </c>
      <c r="X45" s="76">
        <v>7917</v>
      </c>
      <c r="Y45" s="76">
        <v>7917</v>
      </c>
    </row>
    <row r="46" spans="1:26" ht="15" customHeight="1" x14ac:dyDescent="0.25">
      <c r="A46" s="9">
        <v>35640</v>
      </c>
      <c r="B46" s="217" t="s">
        <v>481</v>
      </c>
      <c r="C46" s="138" t="s">
        <v>40</v>
      </c>
      <c r="D46" s="75"/>
      <c r="E46" s="75"/>
      <c r="F46" s="75"/>
      <c r="G46" s="75"/>
      <c r="H46" s="75"/>
      <c r="I46" s="75"/>
      <c r="J46" s="75" t="s">
        <v>445</v>
      </c>
      <c r="K46" s="75" t="s">
        <v>445</v>
      </c>
      <c r="L46" s="75"/>
      <c r="M46" s="75"/>
      <c r="N46" s="75" t="s">
        <v>445</v>
      </c>
      <c r="O46" s="75" t="s">
        <v>445</v>
      </c>
      <c r="P46" s="75"/>
      <c r="Q46" s="75"/>
      <c r="R46" s="75" t="s">
        <v>445</v>
      </c>
      <c r="S46" s="75" t="s">
        <v>445</v>
      </c>
      <c r="T46" s="75"/>
      <c r="U46" s="75"/>
      <c r="V46" s="138"/>
      <c r="W46" s="138" t="s">
        <v>476</v>
      </c>
      <c r="X46" s="76">
        <v>7917</v>
      </c>
      <c r="Y46" s="76">
        <v>7917</v>
      </c>
    </row>
    <row r="47" spans="1:26" ht="15" customHeight="1" x14ac:dyDescent="0.25">
      <c r="A47" s="9">
        <v>35640</v>
      </c>
      <c r="B47" s="217" t="s">
        <v>481</v>
      </c>
      <c r="C47" s="138" t="s">
        <v>40</v>
      </c>
      <c r="D47" s="75"/>
      <c r="E47" s="75"/>
      <c r="F47" s="75"/>
      <c r="G47" s="75"/>
      <c r="H47" s="75"/>
      <c r="I47" s="75"/>
      <c r="J47" s="75" t="s">
        <v>241</v>
      </c>
      <c r="K47" s="75" t="s">
        <v>241</v>
      </c>
      <c r="L47" s="75"/>
      <c r="M47" s="75"/>
      <c r="N47" s="75" t="s">
        <v>241</v>
      </c>
      <c r="O47" s="75" t="s">
        <v>241</v>
      </c>
      <c r="P47" s="75"/>
      <c r="Q47" s="75"/>
      <c r="R47" s="75" t="s">
        <v>241</v>
      </c>
      <c r="S47" s="75" t="s">
        <v>241</v>
      </c>
      <c r="T47" s="75"/>
      <c r="U47" s="75"/>
      <c r="V47" s="138"/>
      <c r="W47" s="138" t="s">
        <v>476</v>
      </c>
      <c r="X47" s="76">
        <v>7917</v>
      </c>
      <c r="Y47" s="76">
        <v>7917</v>
      </c>
    </row>
    <row r="48" spans="1:26" ht="15" customHeight="1" x14ac:dyDescent="0.25">
      <c r="A48" s="9">
        <v>35640</v>
      </c>
      <c r="B48" s="217" t="s">
        <v>481</v>
      </c>
      <c r="C48" s="138" t="s">
        <v>40</v>
      </c>
      <c r="D48" s="75"/>
      <c r="E48" s="75"/>
      <c r="F48" s="75"/>
      <c r="G48" s="75"/>
      <c r="H48" s="75"/>
      <c r="I48" s="75"/>
      <c r="J48" s="75" t="s">
        <v>199</v>
      </c>
      <c r="K48" s="75" t="s">
        <v>199</v>
      </c>
      <c r="L48" s="75"/>
      <c r="M48" s="75"/>
      <c r="N48" s="75" t="s">
        <v>199</v>
      </c>
      <c r="O48" s="75" t="s">
        <v>199</v>
      </c>
      <c r="P48" s="75"/>
      <c r="Q48" s="75"/>
      <c r="R48" s="75" t="s">
        <v>199</v>
      </c>
      <c r="S48" s="75" t="s">
        <v>199</v>
      </c>
      <c r="T48" s="75"/>
      <c r="U48" s="75"/>
      <c r="V48" s="138"/>
      <c r="W48" s="138" t="s">
        <v>479</v>
      </c>
      <c r="X48" s="76">
        <v>7917</v>
      </c>
      <c r="Y48" s="76">
        <v>7917</v>
      </c>
    </row>
    <row r="49" spans="1:26" ht="15" customHeight="1" x14ac:dyDescent="0.25">
      <c r="A49" s="9">
        <v>35640</v>
      </c>
      <c r="B49" s="217" t="s">
        <v>481</v>
      </c>
      <c r="C49" s="138" t="s">
        <v>40</v>
      </c>
      <c r="D49" s="75"/>
      <c r="E49" s="75"/>
      <c r="F49" s="75"/>
      <c r="G49" s="75"/>
      <c r="H49" s="75"/>
      <c r="I49" s="75"/>
      <c r="J49" s="75" t="s">
        <v>194</v>
      </c>
      <c r="K49" s="75" t="s">
        <v>194</v>
      </c>
      <c r="L49" s="75"/>
      <c r="M49" s="75"/>
      <c r="N49" s="75" t="s">
        <v>194</v>
      </c>
      <c r="O49" s="75" t="s">
        <v>194</v>
      </c>
      <c r="P49" s="75"/>
      <c r="Q49" s="75"/>
      <c r="R49" s="75" t="s">
        <v>194</v>
      </c>
      <c r="S49" s="75" t="s">
        <v>194</v>
      </c>
      <c r="T49" s="75"/>
      <c r="U49" s="75"/>
      <c r="V49" s="138"/>
      <c r="W49" s="138" t="s">
        <v>479</v>
      </c>
      <c r="X49" s="76">
        <v>7917</v>
      </c>
      <c r="Y49" s="76">
        <v>7917</v>
      </c>
    </row>
    <row r="50" spans="1:26" ht="15" customHeight="1" x14ac:dyDescent="0.25">
      <c r="A50" s="9">
        <v>35640</v>
      </c>
      <c r="B50" s="217" t="s">
        <v>481</v>
      </c>
      <c r="C50" s="138" t="s">
        <v>40</v>
      </c>
      <c r="D50" s="75"/>
      <c r="E50" s="75"/>
      <c r="F50" s="75"/>
      <c r="G50" s="75"/>
      <c r="H50" s="75"/>
      <c r="I50" s="75"/>
      <c r="J50" s="75" t="s">
        <v>206</v>
      </c>
      <c r="K50" s="75" t="s">
        <v>206</v>
      </c>
      <c r="L50" s="75"/>
      <c r="M50" s="75"/>
      <c r="N50" s="75" t="s">
        <v>206</v>
      </c>
      <c r="O50" s="75" t="s">
        <v>206</v>
      </c>
      <c r="P50" s="75"/>
      <c r="Q50" s="75"/>
      <c r="R50" s="75" t="s">
        <v>206</v>
      </c>
      <c r="S50" s="75" t="s">
        <v>206</v>
      </c>
      <c r="T50" s="75"/>
      <c r="U50" s="75"/>
      <c r="V50" s="138"/>
      <c r="W50" s="138" t="s">
        <v>479</v>
      </c>
      <c r="X50" s="76">
        <v>7917</v>
      </c>
      <c r="Y50" s="76">
        <v>7917</v>
      </c>
    </row>
    <row r="51" spans="1:26" ht="15" customHeight="1" x14ac:dyDescent="0.25">
      <c r="A51" s="9">
        <v>35640</v>
      </c>
      <c r="B51" s="217" t="s">
        <v>481</v>
      </c>
      <c r="C51" s="138" t="s">
        <v>40</v>
      </c>
      <c r="D51" s="75"/>
      <c r="E51" s="75"/>
      <c r="F51" s="75"/>
      <c r="G51" s="75"/>
      <c r="H51" s="75"/>
      <c r="I51" s="75"/>
      <c r="J51" s="75" t="s">
        <v>195</v>
      </c>
      <c r="K51" s="75" t="s">
        <v>195</v>
      </c>
      <c r="L51" s="75"/>
      <c r="M51" s="75"/>
      <c r="N51" s="75" t="s">
        <v>195</v>
      </c>
      <c r="O51" s="75" t="s">
        <v>195</v>
      </c>
      <c r="P51" s="75"/>
      <c r="Q51" s="75"/>
      <c r="R51" s="75" t="s">
        <v>195</v>
      </c>
      <c r="S51" s="75" t="s">
        <v>195</v>
      </c>
      <c r="T51" s="75"/>
      <c r="U51" s="75"/>
      <c r="V51" s="138"/>
      <c r="W51" s="138" t="s">
        <v>447</v>
      </c>
      <c r="X51" s="76">
        <v>7917</v>
      </c>
      <c r="Y51" s="76">
        <v>7917</v>
      </c>
    </row>
    <row r="52" spans="1:26" ht="15" customHeight="1" x14ac:dyDescent="0.25">
      <c r="A52" s="9">
        <v>35640</v>
      </c>
      <c r="B52" s="217" t="s">
        <v>481</v>
      </c>
      <c r="C52" s="138" t="s">
        <v>40</v>
      </c>
      <c r="D52" s="75"/>
      <c r="E52" s="75"/>
      <c r="F52" s="75"/>
      <c r="G52" s="75"/>
      <c r="H52" s="75"/>
      <c r="I52" s="75"/>
      <c r="J52" s="75" t="s">
        <v>204</v>
      </c>
      <c r="K52" s="75" t="s">
        <v>204</v>
      </c>
      <c r="L52" s="75"/>
      <c r="M52" s="75"/>
      <c r="N52" s="75" t="s">
        <v>204</v>
      </c>
      <c r="O52" s="75" t="s">
        <v>204</v>
      </c>
      <c r="P52" s="75"/>
      <c r="Q52" s="75"/>
      <c r="R52" s="75" t="s">
        <v>204</v>
      </c>
      <c r="S52" s="75" t="s">
        <v>204</v>
      </c>
      <c r="T52" s="75"/>
      <c r="U52" s="75"/>
      <c r="V52" s="138"/>
      <c r="W52" s="138" t="s">
        <v>447</v>
      </c>
      <c r="X52" s="76">
        <v>7917</v>
      </c>
      <c r="Y52" s="76">
        <v>7917</v>
      </c>
    </row>
    <row r="53" spans="1:26" ht="15" customHeight="1" x14ac:dyDescent="0.25">
      <c r="A53" s="9">
        <v>35640</v>
      </c>
      <c r="B53" s="217" t="s">
        <v>481</v>
      </c>
      <c r="C53" s="138" t="s">
        <v>40</v>
      </c>
      <c r="D53" s="75"/>
      <c r="E53" s="75"/>
      <c r="F53" s="75"/>
      <c r="G53" s="75"/>
      <c r="H53" s="75"/>
      <c r="I53" s="75"/>
      <c r="J53" s="75" t="s">
        <v>456</v>
      </c>
      <c r="K53" s="75" t="s">
        <v>456</v>
      </c>
      <c r="L53" s="75"/>
      <c r="M53" s="75"/>
      <c r="N53" s="75" t="s">
        <v>456</v>
      </c>
      <c r="O53" s="75" t="s">
        <v>456</v>
      </c>
      <c r="P53" s="75"/>
      <c r="Q53" s="75"/>
      <c r="R53" s="75" t="s">
        <v>456</v>
      </c>
      <c r="S53" s="75" t="s">
        <v>456</v>
      </c>
      <c r="T53" s="75"/>
      <c r="U53" s="75"/>
      <c r="V53" s="138"/>
      <c r="W53" s="138" t="s">
        <v>447</v>
      </c>
      <c r="X53" s="76">
        <v>7916</v>
      </c>
      <c r="Y53" s="76">
        <v>7916</v>
      </c>
    </row>
    <row r="54" spans="1:26" ht="15" customHeight="1" x14ac:dyDescent="0.25">
      <c r="A54" s="9">
        <v>35640</v>
      </c>
      <c r="B54" s="217" t="s">
        <v>481</v>
      </c>
      <c r="C54" s="138" t="s">
        <v>40</v>
      </c>
      <c r="D54" s="75"/>
      <c r="E54" s="75"/>
      <c r="F54" s="75"/>
      <c r="G54" s="75"/>
      <c r="H54" s="75"/>
      <c r="I54" s="75"/>
      <c r="J54" s="75" t="s">
        <v>448</v>
      </c>
      <c r="K54" s="75" t="s">
        <v>448</v>
      </c>
      <c r="L54" s="75"/>
      <c r="M54" s="75"/>
      <c r="N54" s="75" t="s">
        <v>448</v>
      </c>
      <c r="O54" s="75" t="s">
        <v>448</v>
      </c>
      <c r="P54" s="75"/>
      <c r="Q54" s="75"/>
      <c r="R54" s="75" t="s">
        <v>448</v>
      </c>
      <c r="S54" s="75" t="s">
        <v>448</v>
      </c>
      <c r="T54" s="75"/>
      <c r="U54" s="75"/>
      <c r="V54" s="138"/>
      <c r="W54" s="138" t="s">
        <v>480</v>
      </c>
      <c r="X54" s="76">
        <v>7916</v>
      </c>
      <c r="Y54" s="76">
        <v>7916</v>
      </c>
    </row>
    <row r="55" spans="1:26" ht="15" customHeight="1" x14ac:dyDescent="0.25">
      <c r="A55" s="9">
        <v>35640</v>
      </c>
      <c r="B55" s="217" t="s">
        <v>481</v>
      </c>
      <c r="C55" s="138" t="s">
        <v>40</v>
      </c>
      <c r="D55" s="75"/>
      <c r="E55" s="75"/>
      <c r="F55" s="75"/>
      <c r="G55" s="75"/>
      <c r="H55" s="75"/>
      <c r="I55" s="75"/>
      <c r="J55" s="75" t="s">
        <v>451</v>
      </c>
      <c r="K55" s="75" t="s">
        <v>451</v>
      </c>
      <c r="L55" s="75"/>
      <c r="M55" s="75"/>
      <c r="N55" s="75" t="s">
        <v>451</v>
      </c>
      <c r="O55" s="75" t="s">
        <v>451</v>
      </c>
      <c r="P55" s="75"/>
      <c r="Q55" s="75"/>
      <c r="R55" s="75" t="s">
        <v>451</v>
      </c>
      <c r="S55" s="75" t="s">
        <v>451</v>
      </c>
      <c r="T55" s="75"/>
      <c r="U55" s="75"/>
      <c r="V55" s="138"/>
      <c r="W55" s="138" t="s">
        <v>480</v>
      </c>
      <c r="X55" s="76">
        <v>7916</v>
      </c>
      <c r="Y55" s="76">
        <v>7916</v>
      </c>
    </row>
    <row r="56" spans="1:26" ht="15" customHeight="1" x14ac:dyDescent="0.25">
      <c r="A56" s="9">
        <v>35640</v>
      </c>
      <c r="B56" s="217" t="s">
        <v>481</v>
      </c>
      <c r="C56" s="138" t="s">
        <v>40</v>
      </c>
      <c r="D56" s="75"/>
      <c r="E56" s="75"/>
      <c r="F56" s="75"/>
      <c r="G56" s="75"/>
      <c r="H56" s="75"/>
      <c r="I56" s="75"/>
      <c r="J56" s="75" t="s">
        <v>457</v>
      </c>
      <c r="K56" s="75" t="s">
        <v>457</v>
      </c>
      <c r="L56" s="75"/>
      <c r="M56" s="75"/>
      <c r="N56" s="75" t="s">
        <v>457</v>
      </c>
      <c r="O56" s="75" t="s">
        <v>457</v>
      </c>
      <c r="P56" s="75"/>
      <c r="Q56" s="75"/>
      <c r="R56" s="75" t="s">
        <v>457</v>
      </c>
      <c r="S56" s="75" t="s">
        <v>457</v>
      </c>
      <c r="T56" s="75"/>
      <c r="U56" s="75"/>
      <c r="V56" s="138"/>
      <c r="W56" s="138" t="s">
        <v>480</v>
      </c>
      <c r="X56" s="76">
        <v>7916</v>
      </c>
      <c r="Y56" s="76">
        <v>7916</v>
      </c>
      <c r="Z56" s="77"/>
    </row>
    <row r="57" spans="1:26" ht="24" customHeight="1" x14ac:dyDescent="0.25">
      <c r="A57" s="9">
        <v>35650</v>
      </c>
      <c r="B57" s="217" t="s">
        <v>465</v>
      </c>
      <c r="C57" s="138" t="s">
        <v>40</v>
      </c>
      <c r="D57" s="75"/>
      <c r="E57" s="75"/>
      <c r="F57" s="75"/>
      <c r="G57" s="75"/>
      <c r="H57" s="75"/>
      <c r="I57" s="75"/>
      <c r="J57" s="75" t="s">
        <v>241</v>
      </c>
      <c r="K57" s="75" t="s">
        <v>241</v>
      </c>
      <c r="L57" s="75"/>
      <c r="M57" s="75"/>
      <c r="N57" s="75" t="s">
        <v>241</v>
      </c>
      <c r="O57" s="75" t="s">
        <v>241</v>
      </c>
      <c r="P57" s="75"/>
      <c r="Q57" s="75"/>
      <c r="R57" s="75" t="s">
        <v>241</v>
      </c>
      <c r="S57" s="75" t="s">
        <v>241</v>
      </c>
      <c r="T57" s="75"/>
      <c r="U57" s="75"/>
      <c r="V57" s="75"/>
      <c r="W57" s="138" t="s">
        <v>476</v>
      </c>
      <c r="X57" s="76">
        <v>10000</v>
      </c>
      <c r="Y57" s="76">
        <v>10000</v>
      </c>
    </row>
    <row r="58" spans="1:26" ht="24" customHeight="1" x14ac:dyDescent="0.25">
      <c r="A58" s="9">
        <v>35650</v>
      </c>
      <c r="B58" s="217" t="s">
        <v>465</v>
      </c>
      <c r="C58" s="138" t="s">
        <v>40</v>
      </c>
      <c r="D58" s="75"/>
      <c r="E58" s="75"/>
      <c r="F58" s="75"/>
      <c r="G58" s="75"/>
      <c r="H58" s="75"/>
      <c r="I58" s="75"/>
      <c r="J58" s="75" t="s">
        <v>286</v>
      </c>
      <c r="K58" s="75" t="s">
        <v>206</v>
      </c>
      <c r="L58" s="75"/>
      <c r="M58" s="75"/>
      <c r="N58" s="75" t="s">
        <v>286</v>
      </c>
      <c r="O58" s="75" t="s">
        <v>206</v>
      </c>
      <c r="P58" s="75"/>
      <c r="Q58" s="75"/>
      <c r="R58" s="75" t="s">
        <v>286</v>
      </c>
      <c r="S58" s="75" t="s">
        <v>206</v>
      </c>
      <c r="T58" s="75"/>
      <c r="U58" s="75"/>
      <c r="V58" s="138"/>
      <c r="W58" s="138" t="s">
        <v>479</v>
      </c>
      <c r="X58" s="76">
        <v>10000</v>
      </c>
      <c r="Y58" s="76">
        <v>10000</v>
      </c>
    </row>
    <row r="59" spans="1:26" ht="24" customHeight="1" x14ac:dyDescent="0.25">
      <c r="A59" s="9">
        <v>35650</v>
      </c>
      <c r="B59" s="217" t="s">
        <v>465</v>
      </c>
      <c r="C59" s="138" t="s">
        <v>40</v>
      </c>
      <c r="D59" s="75"/>
      <c r="E59" s="75"/>
      <c r="F59" s="75"/>
      <c r="G59" s="75"/>
      <c r="H59" s="75"/>
      <c r="I59" s="75"/>
      <c r="J59" s="75" t="s">
        <v>456</v>
      </c>
      <c r="K59" s="75" t="s">
        <v>456</v>
      </c>
      <c r="L59" s="75"/>
      <c r="M59" s="75"/>
      <c r="N59" s="75" t="s">
        <v>456</v>
      </c>
      <c r="O59" s="75" t="s">
        <v>456</v>
      </c>
      <c r="P59" s="75"/>
      <c r="Q59" s="75"/>
      <c r="R59" s="75" t="s">
        <v>456</v>
      </c>
      <c r="S59" s="75" t="s">
        <v>456</v>
      </c>
      <c r="T59" s="75"/>
      <c r="U59" s="75"/>
      <c r="V59" s="138"/>
      <c r="W59" s="138" t="s">
        <v>447</v>
      </c>
      <c r="X59" s="76">
        <v>10000</v>
      </c>
      <c r="Y59" s="76">
        <v>10000</v>
      </c>
    </row>
    <row r="60" spans="1:26" ht="24" customHeight="1" x14ac:dyDescent="0.25">
      <c r="A60" s="9">
        <v>35650</v>
      </c>
      <c r="B60" s="217" t="s">
        <v>465</v>
      </c>
      <c r="C60" s="138" t="s">
        <v>40</v>
      </c>
      <c r="D60" s="75"/>
      <c r="E60" s="75"/>
      <c r="F60" s="75"/>
      <c r="G60" s="75"/>
      <c r="H60" s="75"/>
      <c r="I60" s="75"/>
      <c r="J60" s="75" t="s">
        <v>457</v>
      </c>
      <c r="K60" s="75" t="s">
        <v>457</v>
      </c>
      <c r="L60" s="75"/>
      <c r="M60" s="75"/>
      <c r="N60" s="75" t="s">
        <v>457</v>
      </c>
      <c r="O60" s="75" t="s">
        <v>457</v>
      </c>
      <c r="P60" s="75"/>
      <c r="Q60" s="75"/>
      <c r="R60" s="75" t="s">
        <v>457</v>
      </c>
      <c r="S60" s="75" t="s">
        <v>457</v>
      </c>
      <c r="T60" s="75"/>
      <c r="U60" s="75"/>
      <c r="V60" s="138"/>
      <c r="W60" s="138" t="s">
        <v>480</v>
      </c>
      <c r="X60" s="76">
        <v>10000</v>
      </c>
      <c r="Y60" s="76">
        <v>10000</v>
      </c>
      <c r="Z60" s="77"/>
    </row>
    <row r="61" spans="1:26" ht="24" customHeight="1" x14ac:dyDescent="0.25">
      <c r="A61" s="9">
        <v>39100</v>
      </c>
      <c r="B61" s="217" t="s">
        <v>471</v>
      </c>
      <c r="C61" s="138" t="s">
        <v>40</v>
      </c>
      <c r="D61" s="75"/>
      <c r="E61" s="75"/>
      <c r="F61" s="75"/>
      <c r="G61" s="75"/>
      <c r="H61" s="75"/>
      <c r="I61" s="75"/>
      <c r="J61" s="75" t="s">
        <v>241</v>
      </c>
      <c r="K61" s="75" t="s">
        <v>241</v>
      </c>
      <c r="L61" s="75"/>
      <c r="M61" s="75"/>
      <c r="N61" s="75" t="s">
        <v>241</v>
      </c>
      <c r="O61" s="75" t="s">
        <v>241</v>
      </c>
      <c r="P61" s="75"/>
      <c r="Q61" s="75"/>
      <c r="R61" s="75" t="s">
        <v>241</v>
      </c>
      <c r="S61" s="75" t="s">
        <v>241</v>
      </c>
      <c r="T61" s="75"/>
      <c r="U61" s="75"/>
      <c r="V61" s="138"/>
      <c r="W61" s="138" t="s">
        <v>476</v>
      </c>
      <c r="X61" s="76">
        <v>7500</v>
      </c>
      <c r="Y61" s="76">
        <v>7500</v>
      </c>
    </row>
    <row r="62" spans="1:26" ht="24" customHeight="1" x14ac:dyDescent="0.25">
      <c r="A62" s="9">
        <v>39100</v>
      </c>
      <c r="B62" s="217" t="s">
        <v>471</v>
      </c>
      <c r="C62" s="138" t="s">
        <v>40</v>
      </c>
      <c r="D62" s="75"/>
      <c r="E62" s="75"/>
      <c r="F62" s="75"/>
      <c r="G62" s="75"/>
      <c r="H62" s="75"/>
      <c r="I62" s="75"/>
      <c r="J62" s="75" t="s">
        <v>286</v>
      </c>
      <c r="K62" s="75" t="s">
        <v>206</v>
      </c>
      <c r="L62" s="75"/>
      <c r="M62" s="75"/>
      <c r="N62" s="75" t="s">
        <v>286</v>
      </c>
      <c r="O62" s="75" t="s">
        <v>206</v>
      </c>
      <c r="P62" s="75"/>
      <c r="Q62" s="75"/>
      <c r="R62" s="75" t="s">
        <v>286</v>
      </c>
      <c r="S62" s="75" t="s">
        <v>206</v>
      </c>
      <c r="T62" s="75"/>
      <c r="U62" s="75"/>
      <c r="V62" s="138"/>
      <c r="W62" s="138" t="s">
        <v>479</v>
      </c>
      <c r="X62" s="76">
        <v>7500</v>
      </c>
      <c r="Y62" s="76">
        <v>7500</v>
      </c>
    </row>
    <row r="63" spans="1:26" ht="24" customHeight="1" x14ac:dyDescent="0.25">
      <c r="A63" s="9">
        <v>39100</v>
      </c>
      <c r="B63" s="217" t="s">
        <v>471</v>
      </c>
      <c r="C63" s="138" t="s">
        <v>40</v>
      </c>
      <c r="D63" s="75"/>
      <c r="E63" s="75"/>
      <c r="F63" s="75"/>
      <c r="G63" s="75"/>
      <c r="H63" s="75"/>
      <c r="I63" s="75"/>
      <c r="J63" s="75" t="s">
        <v>456</v>
      </c>
      <c r="K63" s="75" t="s">
        <v>456</v>
      </c>
      <c r="L63" s="75"/>
      <c r="M63" s="75"/>
      <c r="N63" s="75" t="s">
        <v>456</v>
      </c>
      <c r="O63" s="75" t="s">
        <v>456</v>
      </c>
      <c r="P63" s="75"/>
      <c r="Q63" s="75"/>
      <c r="R63" s="75" t="s">
        <v>456</v>
      </c>
      <c r="S63" s="75" t="s">
        <v>456</v>
      </c>
      <c r="T63" s="75"/>
      <c r="U63" s="75"/>
      <c r="V63" s="138"/>
      <c r="W63" s="138" t="s">
        <v>447</v>
      </c>
      <c r="X63" s="76">
        <v>7500</v>
      </c>
      <c r="Y63" s="76">
        <v>7500</v>
      </c>
    </row>
    <row r="64" spans="1:26" ht="24" customHeight="1" x14ac:dyDescent="0.25">
      <c r="A64" s="9">
        <v>39100</v>
      </c>
      <c r="B64" s="217" t="s">
        <v>471</v>
      </c>
      <c r="C64" s="138" t="s">
        <v>40</v>
      </c>
      <c r="D64" s="75"/>
      <c r="E64" s="75"/>
      <c r="F64" s="75"/>
      <c r="G64" s="75"/>
      <c r="H64" s="75"/>
      <c r="I64" s="75"/>
      <c r="J64" s="75" t="s">
        <v>457</v>
      </c>
      <c r="K64" s="75" t="s">
        <v>457</v>
      </c>
      <c r="L64" s="75"/>
      <c r="M64" s="75"/>
      <c r="N64" s="75" t="s">
        <v>457</v>
      </c>
      <c r="O64" s="75" t="s">
        <v>457</v>
      </c>
      <c r="P64" s="75"/>
      <c r="Q64" s="75"/>
      <c r="R64" s="75" t="s">
        <v>457</v>
      </c>
      <c r="S64" s="75" t="s">
        <v>457</v>
      </c>
      <c r="T64" s="75"/>
      <c r="U64" s="75"/>
      <c r="V64" s="138"/>
      <c r="W64" s="138" t="s">
        <v>480</v>
      </c>
      <c r="X64" s="76">
        <v>7500</v>
      </c>
      <c r="Y64" s="76">
        <v>7500</v>
      </c>
      <c r="Z64" s="77"/>
    </row>
    <row r="65" spans="1:26" ht="24" customHeight="1" x14ac:dyDescent="0.25">
      <c r="A65" s="9">
        <v>39600</v>
      </c>
      <c r="B65" s="217" t="s">
        <v>474</v>
      </c>
      <c r="C65" s="138" t="s">
        <v>40</v>
      </c>
      <c r="D65" s="75"/>
      <c r="E65" s="75"/>
      <c r="F65" s="75"/>
      <c r="G65" s="75"/>
      <c r="H65" s="75"/>
      <c r="I65" s="75"/>
      <c r="J65" s="75" t="s">
        <v>445</v>
      </c>
      <c r="K65" s="75" t="s">
        <v>445</v>
      </c>
      <c r="L65" s="75"/>
      <c r="M65" s="75"/>
      <c r="N65" s="75" t="s">
        <v>445</v>
      </c>
      <c r="O65" s="75" t="s">
        <v>445</v>
      </c>
      <c r="P65" s="75"/>
      <c r="Q65" s="75"/>
      <c r="R65" s="75" t="s">
        <v>445</v>
      </c>
      <c r="S65" s="75" t="s">
        <v>445</v>
      </c>
      <c r="T65" s="75"/>
      <c r="U65" s="75"/>
      <c r="V65" s="138"/>
      <c r="W65" s="138" t="s">
        <v>476</v>
      </c>
      <c r="X65" s="76">
        <v>6667</v>
      </c>
      <c r="Y65" s="76">
        <v>6667</v>
      </c>
    </row>
    <row r="66" spans="1:26" ht="24" customHeight="1" x14ac:dyDescent="0.25">
      <c r="A66" s="9">
        <v>39600</v>
      </c>
      <c r="B66" s="217" t="s">
        <v>474</v>
      </c>
      <c r="C66" s="138" t="s">
        <v>40</v>
      </c>
      <c r="D66" s="75"/>
      <c r="E66" s="75"/>
      <c r="F66" s="75"/>
      <c r="G66" s="75"/>
      <c r="H66" s="75"/>
      <c r="I66" s="75"/>
      <c r="J66" s="75" t="s">
        <v>199</v>
      </c>
      <c r="K66" s="75" t="s">
        <v>199</v>
      </c>
      <c r="L66" s="75"/>
      <c r="M66" s="75"/>
      <c r="N66" s="75" t="s">
        <v>199</v>
      </c>
      <c r="O66" s="75" t="s">
        <v>199</v>
      </c>
      <c r="P66" s="75"/>
      <c r="Q66" s="75"/>
      <c r="R66" s="75" t="s">
        <v>199</v>
      </c>
      <c r="S66" s="75" t="s">
        <v>199</v>
      </c>
      <c r="T66" s="75"/>
      <c r="U66" s="75"/>
      <c r="V66" s="138"/>
      <c r="W66" s="138" t="s">
        <v>479</v>
      </c>
      <c r="X66" s="76">
        <v>6667</v>
      </c>
      <c r="Y66" s="76">
        <v>6667</v>
      </c>
    </row>
    <row r="67" spans="1:26" ht="24" customHeight="1" x14ac:dyDescent="0.25">
      <c r="A67" s="9">
        <v>39600</v>
      </c>
      <c r="B67" s="217" t="s">
        <v>474</v>
      </c>
      <c r="C67" s="138" t="s">
        <v>40</v>
      </c>
      <c r="D67" s="75"/>
      <c r="E67" s="75"/>
      <c r="F67" s="75"/>
      <c r="G67" s="75"/>
      <c r="H67" s="75"/>
      <c r="I67" s="75"/>
      <c r="J67" s="75" t="s">
        <v>206</v>
      </c>
      <c r="K67" s="75" t="s">
        <v>206</v>
      </c>
      <c r="L67" s="75"/>
      <c r="M67" s="75"/>
      <c r="N67" s="75" t="s">
        <v>206</v>
      </c>
      <c r="O67" s="75" t="s">
        <v>206</v>
      </c>
      <c r="P67" s="75"/>
      <c r="Q67" s="75"/>
      <c r="R67" s="75" t="s">
        <v>206</v>
      </c>
      <c r="S67" s="75" t="s">
        <v>206</v>
      </c>
      <c r="T67" s="75"/>
      <c r="U67" s="75"/>
      <c r="V67" s="138"/>
      <c r="W67" s="138" t="s">
        <v>479</v>
      </c>
      <c r="X67" s="76">
        <v>6667</v>
      </c>
      <c r="Y67" s="76">
        <v>6667</v>
      </c>
    </row>
    <row r="68" spans="1:26" ht="24" customHeight="1" x14ac:dyDescent="0.25">
      <c r="A68" s="9">
        <v>39600</v>
      </c>
      <c r="B68" s="217" t="s">
        <v>474</v>
      </c>
      <c r="C68" s="138" t="s">
        <v>40</v>
      </c>
      <c r="D68" s="75"/>
      <c r="E68" s="75"/>
      <c r="F68" s="75"/>
      <c r="G68" s="75"/>
      <c r="H68" s="75"/>
      <c r="I68" s="75"/>
      <c r="J68" s="75" t="s">
        <v>204</v>
      </c>
      <c r="K68" s="75" t="s">
        <v>204</v>
      </c>
      <c r="L68" s="75"/>
      <c r="M68" s="75"/>
      <c r="N68" s="75" t="s">
        <v>204</v>
      </c>
      <c r="O68" s="75" t="s">
        <v>204</v>
      </c>
      <c r="P68" s="75"/>
      <c r="Q68" s="75"/>
      <c r="R68" s="75" t="s">
        <v>204</v>
      </c>
      <c r="S68" s="75" t="s">
        <v>204</v>
      </c>
      <c r="T68" s="75"/>
      <c r="U68" s="75"/>
      <c r="V68" s="138"/>
      <c r="W68" s="138" t="s">
        <v>447</v>
      </c>
      <c r="X68" s="76">
        <v>6667</v>
      </c>
      <c r="Y68" s="76">
        <v>6667</v>
      </c>
    </row>
    <row r="69" spans="1:26" ht="24" customHeight="1" x14ac:dyDescent="0.25">
      <c r="A69" s="9">
        <v>39600</v>
      </c>
      <c r="B69" s="217" t="s">
        <v>474</v>
      </c>
      <c r="C69" s="138" t="s">
        <v>40</v>
      </c>
      <c r="D69" s="75"/>
      <c r="E69" s="75"/>
      <c r="F69" s="75"/>
      <c r="G69" s="75"/>
      <c r="H69" s="75"/>
      <c r="I69" s="75"/>
      <c r="J69" s="75" t="s">
        <v>448</v>
      </c>
      <c r="K69" s="75" t="s">
        <v>448</v>
      </c>
      <c r="L69" s="75"/>
      <c r="M69" s="75"/>
      <c r="N69" s="75" t="s">
        <v>448</v>
      </c>
      <c r="O69" s="75" t="s">
        <v>448</v>
      </c>
      <c r="P69" s="75"/>
      <c r="Q69" s="75"/>
      <c r="R69" s="75" t="s">
        <v>448</v>
      </c>
      <c r="S69" s="75" t="s">
        <v>448</v>
      </c>
      <c r="T69" s="75"/>
      <c r="U69" s="75"/>
      <c r="V69" s="138"/>
      <c r="W69" s="138" t="s">
        <v>447</v>
      </c>
      <c r="X69" s="76">
        <v>6666</v>
      </c>
      <c r="Y69" s="76">
        <v>6666</v>
      </c>
    </row>
    <row r="70" spans="1:26" ht="24" customHeight="1" x14ac:dyDescent="0.25">
      <c r="A70" s="9">
        <v>39600</v>
      </c>
      <c r="B70" s="217" t="s">
        <v>474</v>
      </c>
      <c r="C70" s="138" t="s">
        <v>40</v>
      </c>
      <c r="D70" s="75"/>
      <c r="E70" s="75"/>
      <c r="F70" s="75"/>
      <c r="G70" s="75"/>
      <c r="H70" s="75"/>
      <c r="I70" s="75"/>
      <c r="J70" s="75" t="s">
        <v>457</v>
      </c>
      <c r="K70" s="75" t="s">
        <v>457</v>
      </c>
      <c r="L70" s="75"/>
      <c r="M70" s="75"/>
      <c r="N70" s="75" t="s">
        <v>457</v>
      </c>
      <c r="O70" s="75" t="s">
        <v>457</v>
      </c>
      <c r="P70" s="75"/>
      <c r="Q70" s="75"/>
      <c r="R70" s="75" t="s">
        <v>457</v>
      </c>
      <c r="S70" s="75" t="s">
        <v>457</v>
      </c>
      <c r="T70" s="75"/>
      <c r="U70" s="75"/>
      <c r="V70" s="138"/>
      <c r="W70" s="138" t="s">
        <v>480</v>
      </c>
      <c r="X70" s="76">
        <v>6666</v>
      </c>
      <c r="Y70" s="76">
        <v>6666</v>
      </c>
      <c r="Z70" s="77"/>
    </row>
    <row r="71" spans="1:26" ht="23.25" customHeight="1" x14ac:dyDescent="0.25">
      <c r="A71" s="9"/>
      <c r="B71" s="417" t="s">
        <v>60</v>
      </c>
      <c r="C71" s="339" t="s">
        <v>177</v>
      </c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R71" s="339"/>
      <c r="S71" s="339"/>
      <c r="T71" s="339"/>
      <c r="U71" s="339"/>
      <c r="V71" s="339"/>
      <c r="W71" s="339"/>
      <c r="X71" s="221">
        <f>SUM(X13:X70)</f>
        <v>4789000</v>
      </c>
      <c r="Y71" s="221">
        <f>SUM(Y13:Y70)</f>
        <v>4789000</v>
      </c>
    </row>
    <row r="72" spans="1:26" ht="10.5" customHeight="1" x14ac:dyDescent="0.25">
      <c r="A72" s="9"/>
      <c r="B72" s="417"/>
      <c r="C72" s="340" t="s">
        <v>37</v>
      </c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  <c r="O72" s="340"/>
      <c r="P72" s="340"/>
      <c r="Q72" s="340"/>
      <c r="R72" s="340"/>
      <c r="S72" s="340"/>
      <c r="T72" s="340"/>
      <c r="U72" s="340"/>
      <c r="V72" s="340"/>
      <c r="W72" s="340"/>
      <c r="X72" s="98"/>
      <c r="Y72" s="98"/>
    </row>
    <row r="73" spans="1:26" ht="12" customHeight="1" x14ac:dyDescent="0.25">
      <c r="A73" s="9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</row>
    <row r="74" spans="1:26" ht="22.5" customHeight="1" x14ac:dyDescent="0.25">
      <c r="A74" s="9"/>
      <c r="B74" s="218" t="s">
        <v>61</v>
      </c>
      <c r="C74" s="103" t="s">
        <v>64</v>
      </c>
      <c r="D74" s="99"/>
      <c r="E74" s="99"/>
      <c r="F74" s="157"/>
      <c r="G74" s="103"/>
      <c r="H74" s="103" t="s">
        <v>64</v>
      </c>
      <c r="I74" s="105"/>
      <c r="J74" s="99"/>
      <c r="K74" s="106"/>
      <c r="L74" s="107"/>
      <c r="M74" s="108"/>
      <c r="N74" s="99"/>
      <c r="O74" s="99"/>
      <c r="P74" s="101"/>
      <c r="Q74" s="104"/>
      <c r="R74" s="104"/>
      <c r="S74" s="103"/>
      <c r="T74" s="103"/>
      <c r="U74" s="105"/>
      <c r="V74" s="99"/>
      <c r="W74" s="109"/>
      <c r="X74" s="110"/>
      <c r="Y74" s="111"/>
    </row>
    <row r="75" spans="1:26" ht="24" customHeight="1" x14ac:dyDescent="0.25">
      <c r="A75" s="9"/>
      <c r="B75" s="219" t="s">
        <v>68</v>
      </c>
      <c r="C75" s="114" t="s">
        <v>64</v>
      </c>
      <c r="D75" s="99"/>
      <c r="E75" s="99"/>
      <c r="F75" s="158"/>
      <c r="G75" s="114"/>
      <c r="H75" s="114" t="s">
        <v>64</v>
      </c>
      <c r="I75" s="105"/>
      <c r="J75" s="99"/>
      <c r="K75" s="116"/>
      <c r="L75" s="117"/>
      <c r="M75" s="118"/>
      <c r="N75" s="99"/>
      <c r="O75" s="99"/>
      <c r="P75" s="112"/>
      <c r="Q75" s="115"/>
      <c r="R75" s="115"/>
      <c r="S75" s="114"/>
      <c r="T75" s="114"/>
      <c r="U75" s="105"/>
      <c r="V75" s="99"/>
      <c r="W75" s="116"/>
      <c r="X75" s="119"/>
      <c r="Y75" s="120"/>
    </row>
    <row r="76" spans="1:26" x14ac:dyDescent="0.25"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</row>
    <row r="77" spans="1:26" x14ac:dyDescent="0.25">
      <c r="B77" s="99"/>
      <c r="C77" s="341" t="s">
        <v>178</v>
      </c>
      <c r="D77" s="342"/>
      <c r="E77" s="342"/>
      <c r="F77" s="342"/>
      <c r="G77" s="342"/>
      <c r="H77" s="342"/>
      <c r="I77" s="342"/>
      <c r="J77" s="342"/>
      <c r="K77" s="342"/>
      <c r="L77" s="342"/>
      <c r="M77" s="342"/>
      <c r="N77" s="342"/>
      <c r="O77" s="342"/>
      <c r="P77" s="342"/>
      <c r="Q77" s="342"/>
      <c r="R77" s="342"/>
      <c r="S77" s="342"/>
      <c r="T77" s="343"/>
      <c r="U77" s="99"/>
      <c r="V77" s="99"/>
      <c r="W77" s="99"/>
      <c r="X77" s="99"/>
      <c r="Y77" s="99"/>
    </row>
    <row r="78" spans="1:26" x14ac:dyDescent="0.25">
      <c r="B78" s="99"/>
      <c r="C78" s="344"/>
      <c r="D78" s="345"/>
      <c r="E78" s="345"/>
      <c r="F78" s="345"/>
      <c r="G78" s="345"/>
      <c r="H78" s="345"/>
      <c r="I78" s="345"/>
      <c r="J78" s="345"/>
      <c r="K78" s="345"/>
      <c r="L78" s="345"/>
      <c r="M78" s="345"/>
      <c r="N78" s="345"/>
      <c r="O78" s="345"/>
      <c r="P78" s="345"/>
      <c r="Q78" s="345"/>
      <c r="R78" s="345"/>
      <c r="S78" s="345"/>
      <c r="T78" s="346"/>
      <c r="U78" s="99"/>
      <c r="V78" s="99"/>
      <c r="W78" s="99"/>
      <c r="X78" s="99"/>
      <c r="Y78" s="99"/>
    </row>
    <row r="79" spans="1:26" x14ac:dyDescent="0.25">
      <c r="B79" s="99"/>
      <c r="C79" s="335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7"/>
      <c r="U79" s="99"/>
      <c r="V79" s="99"/>
      <c r="W79" s="99"/>
      <c r="X79" s="99"/>
      <c r="Y79" s="99"/>
    </row>
    <row r="80" spans="1:26" x14ac:dyDescent="0.25"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</row>
    <row r="81" spans="2:25" customFormat="1" x14ac:dyDescent="0.25">
      <c r="B81" s="121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</row>
    <row r="82" spans="2:25" customFormat="1" x14ac:dyDescent="0.25">
      <c r="B82" s="122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</row>
    <row r="83" spans="2:25" customFormat="1" x14ac:dyDescent="0.25"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</row>
  </sheetData>
  <mergeCells count="54">
    <mergeCell ref="B2:Y2"/>
    <mergeCell ref="B3:Y3"/>
    <mergeCell ref="B4:Y4"/>
    <mergeCell ref="A5:Y5"/>
    <mergeCell ref="A6:A8"/>
    <mergeCell ref="B6:C8"/>
    <mergeCell ref="D6:Y6"/>
    <mergeCell ref="D7:E7"/>
    <mergeCell ref="F7:I7"/>
    <mergeCell ref="J7:M7"/>
    <mergeCell ref="N7:Q7"/>
    <mergeCell ref="R7:U7"/>
    <mergeCell ref="D8:E8"/>
    <mergeCell ref="K9:K10"/>
    <mergeCell ref="L9:L10"/>
    <mergeCell ref="J8:K8"/>
    <mergeCell ref="F8:G8"/>
    <mergeCell ref="L8:M8"/>
    <mergeCell ref="H8:I8"/>
    <mergeCell ref="M9:M10"/>
    <mergeCell ref="F9:F10"/>
    <mergeCell ref="G9:G10"/>
    <mergeCell ref="H9:H10"/>
    <mergeCell ref="I9:I10"/>
    <mergeCell ref="J9:J10"/>
    <mergeCell ref="A9:A12"/>
    <mergeCell ref="B9:B10"/>
    <mergeCell ref="C9:C10"/>
    <mergeCell ref="D9:D10"/>
    <mergeCell ref="E9:E10"/>
    <mergeCell ref="N8:O8"/>
    <mergeCell ref="Y9:Y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V7:Y8"/>
    <mergeCell ref="R8:U8"/>
    <mergeCell ref="P8:Q8"/>
    <mergeCell ref="C77:T77"/>
    <mergeCell ref="C78:T78"/>
    <mergeCell ref="C79:T79"/>
    <mergeCell ref="B11:B12"/>
    <mergeCell ref="C11:C12"/>
    <mergeCell ref="B71:B72"/>
    <mergeCell ref="C71:W71"/>
    <mergeCell ref="C72:W72"/>
  </mergeCells>
  <printOptions horizontalCentered="1"/>
  <pageMargins left="0.11811023622047245" right="0.11811023622047245" top="0.35433070866141736" bottom="0.35433070866141736" header="0.31496062992125984" footer="0.31496062992125984"/>
  <pageSetup paperSize="5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70"/>
  <sheetViews>
    <sheetView tabSelected="1" zoomScale="85" zoomScaleNormal="85" workbookViewId="0">
      <selection activeCell="E276" sqref="E276"/>
    </sheetView>
  </sheetViews>
  <sheetFormatPr baseColWidth="10" defaultRowHeight="15" x14ac:dyDescent="0.25"/>
  <cols>
    <col min="1" max="1" width="6.42578125" style="215" customWidth="1"/>
    <col min="2" max="2" width="28.7109375" customWidth="1"/>
    <col min="3" max="3" width="20.7109375" customWidth="1"/>
    <col min="4" max="4" width="13.42578125" customWidth="1"/>
    <col min="5" max="6" width="7.7109375" customWidth="1"/>
    <col min="7" max="10" width="11.5703125" customWidth="1"/>
    <col min="11" max="12" width="12.140625" customWidth="1"/>
    <col min="13" max="14" width="8" customWidth="1"/>
    <col min="15" max="16" width="13.7109375" customWidth="1"/>
    <col min="17" max="18" width="8" customWidth="1"/>
    <col min="19" max="20" width="12.7109375" customWidth="1"/>
    <col min="21" max="22" width="8" customWidth="1"/>
    <col min="23" max="23" width="14.85546875" customWidth="1"/>
    <col min="24" max="24" width="15.5703125" customWidth="1"/>
    <col min="25" max="26" width="14.42578125" customWidth="1"/>
  </cols>
  <sheetData>
    <row r="2" spans="1:26" ht="15.75" x14ac:dyDescent="0.25">
      <c r="B2" s="329" t="s">
        <v>0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</row>
    <row r="3" spans="1:26" ht="15.75" x14ac:dyDescent="0.25">
      <c r="B3" s="440" t="s">
        <v>346</v>
      </c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  <c r="Y3" s="440"/>
      <c r="Z3" s="440"/>
    </row>
    <row r="4" spans="1:26" ht="15.75" x14ac:dyDescent="0.25">
      <c r="B4" s="329" t="s">
        <v>347</v>
      </c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</row>
    <row r="5" spans="1:26" x14ac:dyDescent="0.25">
      <c r="B5" s="62"/>
      <c r="C5" s="63"/>
      <c r="D5" s="62"/>
      <c r="E5" s="64"/>
      <c r="F5" s="65"/>
      <c r="G5" s="64"/>
      <c r="H5" s="64"/>
      <c r="I5" s="441"/>
      <c r="J5" s="441"/>
      <c r="K5" s="441"/>
      <c r="L5" s="441"/>
      <c r="M5" s="441"/>
      <c r="N5" s="441"/>
      <c r="O5" s="441"/>
      <c r="P5" s="441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x14ac:dyDescent="0.25">
      <c r="A6" s="415" t="s">
        <v>284</v>
      </c>
      <c r="B6" s="415" t="s">
        <v>82</v>
      </c>
      <c r="C6" s="415"/>
      <c r="D6" s="415"/>
      <c r="E6" s="349" t="s">
        <v>83</v>
      </c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  <c r="Z6" s="349"/>
    </row>
    <row r="7" spans="1:26" x14ac:dyDescent="0.25">
      <c r="A7" s="415"/>
      <c r="B7" s="415"/>
      <c r="C7" s="415"/>
      <c r="D7" s="415"/>
      <c r="E7" s="349" t="s">
        <v>6</v>
      </c>
      <c r="F7" s="349"/>
      <c r="G7" s="349" t="s">
        <v>7</v>
      </c>
      <c r="H7" s="349"/>
      <c r="I7" s="349"/>
      <c r="J7" s="349"/>
      <c r="K7" s="349" t="s">
        <v>8</v>
      </c>
      <c r="L7" s="349"/>
      <c r="M7" s="349"/>
      <c r="N7" s="349"/>
      <c r="O7" s="349" t="s">
        <v>9</v>
      </c>
      <c r="P7" s="349"/>
      <c r="Q7" s="349"/>
      <c r="R7" s="349"/>
      <c r="S7" s="349" t="s">
        <v>10</v>
      </c>
      <c r="T7" s="349"/>
      <c r="U7" s="349"/>
      <c r="V7" s="349"/>
      <c r="W7" s="401" t="s">
        <v>11</v>
      </c>
      <c r="X7" s="401"/>
      <c r="Y7" s="401"/>
      <c r="Z7" s="401"/>
    </row>
    <row r="8" spans="1:26" ht="36" customHeight="1" x14ac:dyDescent="0.25">
      <c r="A8" s="415"/>
      <c r="B8" s="415"/>
      <c r="C8" s="415"/>
      <c r="D8" s="415"/>
      <c r="E8" s="356" t="s">
        <v>12</v>
      </c>
      <c r="F8" s="356"/>
      <c r="G8" s="356" t="s">
        <v>14</v>
      </c>
      <c r="H8" s="356"/>
      <c r="I8" s="356" t="s">
        <v>84</v>
      </c>
      <c r="J8" s="356"/>
      <c r="K8" s="356" t="s">
        <v>85</v>
      </c>
      <c r="L8" s="356"/>
      <c r="M8" s="356" t="s">
        <v>17</v>
      </c>
      <c r="N8" s="356"/>
      <c r="O8" s="356" t="s">
        <v>86</v>
      </c>
      <c r="P8" s="356"/>
      <c r="Q8" s="356" t="s">
        <v>19</v>
      </c>
      <c r="R8" s="356"/>
      <c r="S8" s="356" t="s">
        <v>87</v>
      </c>
      <c r="T8" s="356"/>
      <c r="U8" s="356"/>
      <c r="V8" s="356"/>
      <c r="W8" s="401"/>
      <c r="X8" s="401"/>
      <c r="Y8" s="401"/>
      <c r="Z8" s="401"/>
    </row>
    <row r="9" spans="1:26" x14ac:dyDescent="0.25">
      <c r="A9" s="9"/>
      <c r="B9" s="333" t="s">
        <v>22</v>
      </c>
      <c r="C9" s="333"/>
      <c r="D9" s="333" t="s">
        <v>23</v>
      </c>
      <c r="E9" s="333" t="s">
        <v>26</v>
      </c>
      <c r="F9" s="333" t="s">
        <v>27</v>
      </c>
      <c r="G9" s="333" t="s">
        <v>26</v>
      </c>
      <c r="H9" s="333" t="s">
        <v>27</v>
      </c>
      <c r="I9" s="333" t="s">
        <v>26</v>
      </c>
      <c r="J9" s="333" t="s">
        <v>27</v>
      </c>
      <c r="K9" s="333" t="s">
        <v>26</v>
      </c>
      <c r="L9" s="333" t="s">
        <v>27</v>
      </c>
      <c r="M9" s="333" t="s">
        <v>26</v>
      </c>
      <c r="N9" s="333" t="s">
        <v>27</v>
      </c>
      <c r="O9" s="333" t="s">
        <v>26</v>
      </c>
      <c r="P9" s="333" t="s">
        <v>27</v>
      </c>
      <c r="Q9" s="333" t="s">
        <v>26</v>
      </c>
      <c r="R9" s="333" t="s">
        <v>27</v>
      </c>
      <c r="S9" s="333" t="s">
        <v>26</v>
      </c>
      <c r="T9" s="333" t="s">
        <v>27</v>
      </c>
      <c r="U9" s="333" t="s">
        <v>26</v>
      </c>
      <c r="V9" s="333" t="s">
        <v>27</v>
      </c>
      <c r="W9" s="333" t="s">
        <v>28</v>
      </c>
      <c r="X9" s="333" t="s">
        <v>29</v>
      </c>
      <c r="Y9" s="333" t="s">
        <v>30</v>
      </c>
      <c r="Z9" s="333" t="s">
        <v>88</v>
      </c>
    </row>
    <row r="10" spans="1:26" x14ac:dyDescent="0.25">
      <c r="A10" s="9"/>
      <c r="B10" s="333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</row>
    <row r="11" spans="1:26" x14ac:dyDescent="0.25">
      <c r="A11" s="9"/>
      <c r="B11" s="334" t="s">
        <v>89</v>
      </c>
      <c r="C11" s="334"/>
      <c r="D11" s="334" t="s">
        <v>33</v>
      </c>
      <c r="E11" s="69" t="s">
        <v>36</v>
      </c>
      <c r="F11" s="69" t="s">
        <v>36</v>
      </c>
      <c r="G11" s="69" t="s">
        <v>36</v>
      </c>
      <c r="H11" s="69" t="s">
        <v>36</v>
      </c>
      <c r="I11" s="69" t="s">
        <v>36</v>
      </c>
      <c r="J11" s="69" t="s">
        <v>36</v>
      </c>
      <c r="K11" s="69" t="s">
        <v>36</v>
      </c>
      <c r="L11" s="69" t="s">
        <v>36</v>
      </c>
      <c r="M11" s="69" t="s">
        <v>36</v>
      </c>
      <c r="N11" s="69" t="s">
        <v>36</v>
      </c>
      <c r="O11" s="69" t="s">
        <v>36</v>
      </c>
      <c r="P11" s="69" t="s">
        <v>36</v>
      </c>
      <c r="Q11" s="69" t="s">
        <v>36</v>
      </c>
      <c r="R11" s="69" t="s">
        <v>36</v>
      </c>
      <c r="S11" s="69" t="s">
        <v>36</v>
      </c>
      <c r="T11" s="69" t="s">
        <v>36</v>
      </c>
      <c r="U11" s="69" t="s">
        <v>36</v>
      </c>
      <c r="V11" s="69" t="s">
        <v>36</v>
      </c>
      <c r="W11" s="69" t="s">
        <v>36</v>
      </c>
      <c r="X11" s="69" t="s">
        <v>36</v>
      </c>
      <c r="Y11" s="69" t="s">
        <v>36</v>
      </c>
      <c r="Z11" s="69" t="s">
        <v>36</v>
      </c>
    </row>
    <row r="12" spans="1:26" x14ac:dyDescent="0.25">
      <c r="A12" s="9"/>
      <c r="B12" s="334"/>
      <c r="C12" s="334"/>
      <c r="D12" s="334"/>
      <c r="E12" s="72" t="s">
        <v>37</v>
      </c>
      <c r="F12" s="72" t="s">
        <v>37</v>
      </c>
      <c r="G12" s="72" t="s">
        <v>37</v>
      </c>
      <c r="H12" s="72" t="s">
        <v>37</v>
      </c>
      <c r="I12" s="72" t="s">
        <v>37</v>
      </c>
      <c r="J12" s="72" t="s">
        <v>37</v>
      </c>
      <c r="K12" s="72" t="s">
        <v>37</v>
      </c>
      <c r="L12" s="72" t="s">
        <v>37</v>
      </c>
      <c r="M12" s="72" t="s">
        <v>37</v>
      </c>
      <c r="N12" s="72" t="s">
        <v>37</v>
      </c>
      <c r="O12" s="72" t="s">
        <v>37</v>
      </c>
      <c r="P12" s="72" t="s">
        <v>37</v>
      </c>
      <c r="Q12" s="72" t="s">
        <v>37</v>
      </c>
      <c r="R12" s="72" t="s">
        <v>37</v>
      </c>
      <c r="S12" s="72" t="s">
        <v>37</v>
      </c>
      <c r="T12" s="72" t="s">
        <v>37</v>
      </c>
      <c r="U12" s="72" t="s">
        <v>37</v>
      </c>
      <c r="V12" s="72" t="s">
        <v>37</v>
      </c>
      <c r="W12" s="72" t="s">
        <v>37</v>
      </c>
      <c r="X12" s="72" t="s">
        <v>37</v>
      </c>
      <c r="Y12" s="72" t="s">
        <v>37</v>
      </c>
      <c r="Z12" s="72" t="s">
        <v>37</v>
      </c>
    </row>
    <row r="13" spans="1:26" ht="43.5" customHeight="1" x14ac:dyDescent="0.25">
      <c r="A13" s="223">
        <v>23200</v>
      </c>
      <c r="B13" s="239" t="s">
        <v>109</v>
      </c>
      <c r="C13" s="245" t="s">
        <v>91</v>
      </c>
      <c r="D13" s="225" t="s">
        <v>40</v>
      </c>
      <c r="E13" s="226"/>
      <c r="F13" s="226"/>
      <c r="G13" s="226"/>
      <c r="H13" s="226"/>
      <c r="I13" s="226"/>
      <c r="J13" s="226"/>
      <c r="K13" s="246" t="s">
        <v>181</v>
      </c>
      <c r="L13" s="246" t="s">
        <v>181</v>
      </c>
      <c r="M13" s="246"/>
      <c r="N13" s="246"/>
      <c r="O13" s="246" t="s">
        <v>181</v>
      </c>
      <c r="P13" s="246" t="s">
        <v>181</v>
      </c>
      <c r="Q13" s="246"/>
      <c r="R13" s="246"/>
      <c r="S13" s="246" t="s">
        <v>181</v>
      </c>
      <c r="T13" s="246" t="s">
        <v>181</v>
      </c>
      <c r="U13" s="226"/>
      <c r="V13" s="226"/>
      <c r="W13" s="225"/>
      <c r="X13" s="225" t="s">
        <v>95</v>
      </c>
      <c r="Y13" s="227">
        <v>15000</v>
      </c>
      <c r="Z13" s="227">
        <v>15000</v>
      </c>
    </row>
    <row r="14" spans="1:26" ht="43.5" customHeight="1" x14ac:dyDescent="0.25">
      <c r="A14" s="223">
        <v>23200</v>
      </c>
      <c r="B14" s="239" t="s">
        <v>109</v>
      </c>
      <c r="C14" s="245" t="s">
        <v>91</v>
      </c>
      <c r="D14" s="225" t="s">
        <v>40</v>
      </c>
      <c r="E14" s="226"/>
      <c r="F14" s="226"/>
      <c r="G14" s="226"/>
      <c r="H14" s="226"/>
      <c r="I14" s="226"/>
      <c r="J14" s="226"/>
      <c r="K14" s="246" t="s">
        <v>185</v>
      </c>
      <c r="L14" s="246" t="s">
        <v>185</v>
      </c>
      <c r="M14" s="246"/>
      <c r="N14" s="246"/>
      <c r="O14" s="246" t="s">
        <v>185</v>
      </c>
      <c r="P14" s="246" t="s">
        <v>185</v>
      </c>
      <c r="Q14" s="246"/>
      <c r="R14" s="246"/>
      <c r="S14" s="246" t="s">
        <v>185</v>
      </c>
      <c r="T14" s="246" t="s">
        <v>185</v>
      </c>
      <c r="U14" s="226"/>
      <c r="V14" s="226"/>
      <c r="W14" s="225"/>
      <c r="X14" s="225" t="s">
        <v>99</v>
      </c>
      <c r="Y14" s="227">
        <v>15000</v>
      </c>
      <c r="Z14" s="227">
        <v>15000</v>
      </c>
    </row>
    <row r="15" spans="1:26" ht="43.5" customHeight="1" x14ac:dyDescent="0.25">
      <c r="A15" s="223">
        <v>23200</v>
      </c>
      <c r="B15" s="239" t="s">
        <v>109</v>
      </c>
      <c r="C15" s="245" t="s">
        <v>91</v>
      </c>
      <c r="D15" s="225" t="s">
        <v>40</v>
      </c>
      <c r="E15" s="226"/>
      <c r="F15" s="226"/>
      <c r="G15" s="226"/>
      <c r="H15" s="226"/>
      <c r="I15" s="226"/>
      <c r="J15" s="226"/>
      <c r="K15" s="246" t="s">
        <v>189</v>
      </c>
      <c r="L15" s="246" t="s">
        <v>189</v>
      </c>
      <c r="M15" s="246"/>
      <c r="N15" s="246"/>
      <c r="O15" s="246" t="s">
        <v>189</v>
      </c>
      <c r="P15" s="246" t="s">
        <v>189</v>
      </c>
      <c r="Q15" s="246"/>
      <c r="R15" s="246"/>
      <c r="S15" s="246" t="s">
        <v>189</v>
      </c>
      <c r="T15" s="246" t="s">
        <v>189</v>
      </c>
      <c r="U15" s="226"/>
      <c r="V15" s="226"/>
      <c r="W15" s="225"/>
      <c r="X15" s="225" t="s">
        <v>348</v>
      </c>
      <c r="Y15" s="227">
        <v>10000</v>
      </c>
      <c r="Z15" s="227">
        <v>10000</v>
      </c>
    </row>
    <row r="16" spans="1:26" ht="57" x14ac:dyDescent="0.25">
      <c r="A16" s="223">
        <v>29100</v>
      </c>
      <c r="B16" s="239" t="s">
        <v>214</v>
      </c>
      <c r="C16" s="245" t="s">
        <v>349</v>
      </c>
      <c r="D16" s="225" t="s">
        <v>40</v>
      </c>
      <c r="E16" s="226"/>
      <c r="F16" s="226"/>
      <c r="G16" s="226"/>
      <c r="H16" s="226"/>
      <c r="I16" s="226"/>
      <c r="J16" s="226"/>
      <c r="K16" s="246" t="s">
        <v>185</v>
      </c>
      <c r="L16" s="246" t="s">
        <v>185</v>
      </c>
      <c r="M16" s="246"/>
      <c r="N16" s="246"/>
      <c r="O16" s="246" t="s">
        <v>185</v>
      </c>
      <c r="P16" s="246" t="s">
        <v>185</v>
      </c>
      <c r="Q16" s="246"/>
      <c r="R16" s="246"/>
      <c r="S16" s="246" t="s">
        <v>185</v>
      </c>
      <c r="T16" s="246" t="s">
        <v>185</v>
      </c>
      <c r="U16" s="226"/>
      <c r="V16" s="226"/>
      <c r="W16" s="225"/>
      <c r="X16" s="225" t="s">
        <v>95</v>
      </c>
      <c r="Y16" s="227">
        <v>5000</v>
      </c>
      <c r="Z16" s="227">
        <v>5000</v>
      </c>
    </row>
    <row r="17" spans="1:26" ht="57" x14ac:dyDescent="0.25">
      <c r="A17" s="223">
        <v>29100</v>
      </c>
      <c r="B17" s="239" t="s">
        <v>214</v>
      </c>
      <c r="C17" s="245" t="s">
        <v>349</v>
      </c>
      <c r="D17" s="225" t="s">
        <v>40</v>
      </c>
      <c r="E17" s="226"/>
      <c r="F17" s="226"/>
      <c r="G17" s="226"/>
      <c r="H17" s="226"/>
      <c r="I17" s="226"/>
      <c r="J17" s="226"/>
      <c r="K17" s="246" t="s">
        <v>189</v>
      </c>
      <c r="L17" s="246" t="s">
        <v>189</v>
      </c>
      <c r="M17" s="246"/>
      <c r="N17" s="246"/>
      <c r="O17" s="246" t="s">
        <v>189</v>
      </c>
      <c r="P17" s="246" t="s">
        <v>189</v>
      </c>
      <c r="Q17" s="246"/>
      <c r="R17" s="246"/>
      <c r="S17" s="246" t="s">
        <v>189</v>
      </c>
      <c r="T17" s="246" t="s">
        <v>189</v>
      </c>
      <c r="U17" s="226"/>
      <c r="V17" s="226"/>
      <c r="W17" s="225"/>
      <c r="X17" s="225" t="s">
        <v>350</v>
      </c>
      <c r="Y17" s="227">
        <v>5000</v>
      </c>
      <c r="Z17" s="227">
        <v>5000</v>
      </c>
    </row>
    <row r="18" spans="1:26" ht="28.5" x14ac:dyDescent="0.25">
      <c r="A18" s="223">
        <v>33100</v>
      </c>
      <c r="B18" s="239" t="s">
        <v>351</v>
      </c>
      <c r="C18" s="245" t="s">
        <v>352</v>
      </c>
      <c r="D18" s="225" t="s">
        <v>40</v>
      </c>
      <c r="E18" s="226"/>
      <c r="F18" s="226"/>
      <c r="G18" s="226"/>
      <c r="H18" s="226"/>
      <c r="I18" s="226"/>
      <c r="J18" s="226"/>
      <c r="K18" s="246" t="s">
        <v>181</v>
      </c>
      <c r="L18" s="246" t="s">
        <v>181</v>
      </c>
      <c r="M18" s="246"/>
      <c r="N18" s="246"/>
      <c r="O18" s="246" t="s">
        <v>181</v>
      </c>
      <c r="P18" s="246" t="s">
        <v>181</v>
      </c>
      <c r="Q18" s="246"/>
      <c r="R18" s="246"/>
      <c r="S18" s="246" t="s">
        <v>181</v>
      </c>
      <c r="T18" s="246" t="s">
        <v>181</v>
      </c>
      <c r="U18" s="226"/>
      <c r="V18" s="226"/>
      <c r="W18" s="225"/>
      <c r="X18" s="225" t="s">
        <v>95</v>
      </c>
      <c r="Y18" s="227">
        <v>40000</v>
      </c>
      <c r="Z18" s="227">
        <v>40000</v>
      </c>
    </row>
    <row r="19" spans="1:26" ht="28.5" x14ac:dyDescent="0.25">
      <c r="A19" s="223">
        <v>33100</v>
      </c>
      <c r="B19" s="239" t="s">
        <v>351</v>
      </c>
      <c r="C19" s="245" t="s">
        <v>352</v>
      </c>
      <c r="D19" s="225" t="s">
        <v>40</v>
      </c>
      <c r="E19" s="226"/>
      <c r="F19" s="226"/>
      <c r="G19" s="226"/>
      <c r="H19" s="226"/>
      <c r="I19" s="226"/>
      <c r="J19" s="226"/>
      <c r="K19" s="246" t="s">
        <v>185</v>
      </c>
      <c r="L19" s="246" t="s">
        <v>185</v>
      </c>
      <c r="M19" s="246"/>
      <c r="N19" s="246"/>
      <c r="O19" s="246" t="s">
        <v>185</v>
      </c>
      <c r="P19" s="246" t="s">
        <v>185</v>
      </c>
      <c r="Q19" s="246"/>
      <c r="R19" s="246"/>
      <c r="S19" s="246" t="s">
        <v>185</v>
      </c>
      <c r="T19" s="246" t="s">
        <v>185</v>
      </c>
      <c r="U19" s="226"/>
      <c r="V19" s="226"/>
      <c r="W19" s="225"/>
      <c r="X19" s="225" t="s">
        <v>99</v>
      </c>
      <c r="Y19" s="227">
        <v>40000</v>
      </c>
      <c r="Z19" s="227">
        <v>40000</v>
      </c>
    </row>
    <row r="20" spans="1:26" ht="28.5" x14ac:dyDescent="0.25">
      <c r="A20" s="223">
        <v>33100</v>
      </c>
      <c r="B20" s="239" t="s">
        <v>351</v>
      </c>
      <c r="C20" s="245" t="s">
        <v>352</v>
      </c>
      <c r="D20" s="225" t="s">
        <v>40</v>
      </c>
      <c r="E20" s="226"/>
      <c r="F20" s="226"/>
      <c r="G20" s="226"/>
      <c r="H20" s="226"/>
      <c r="I20" s="226"/>
      <c r="J20" s="226"/>
      <c r="K20" s="246" t="s">
        <v>186</v>
      </c>
      <c r="L20" s="246" t="s">
        <v>186</v>
      </c>
      <c r="M20" s="246"/>
      <c r="N20" s="246"/>
      <c r="O20" s="246" t="s">
        <v>186</v>
      </c>
      <c r="P20" s="246" t="s">
        <v>186</v>
      </c>
      <c r="Q20" s="246"/>
      <c r="R20" s="246"/>
      <c r="S20" s="246" t="s">
        <v>186</v>
      </c>
      <c r="T20" s="246" t="s">
        <v>186</v>
      </c>
      <c r="U20" s="226"/>
      <c r="V20" s="226"/>
      <c r="W20" s="225"/>
      <c r="X20" s="225" t="s">
        <v>103</v>
      </c>
      <c r="Y20" s="227">
        <v>20000</v>
      </c>
      <c r="Z20" s="227">
        <v>20000</v>
      </c>
    </row>
    <row r="21" spans="1:26" ht="28.5" x14ac:dyDescent="0.25">
      <c r="A21" s="223">
        <v>33500</v>
      </c>
      <c r="B21" s="239" t="s">
        <v>353</v>
      </c>
      <c r="C21" s="245" t="s">
        <v>354</v>
      </c>
      <c r="D21" s="228" t="s">
        <v>355</v>
      </c>
      <c r="E21" s="226"/>
      <c r="F21" s="226"/>
      <c r="G21" s="226"/>
      <c r="H21" s="226"/>
      <c r="I21" s="226"/>
      <c r="J21" s="226"/>
      <c r="K21" s="246" t="s">
        <v>181</v>
      </c>
      <c r="L21" s="246" t="s">
        <v>181</v>
      </c>
      <c r="M21" s="246"/>
      <c r="N21" s="246"/>
      <c r="O21" s="246" t="s">
        <v>181</v>
      </c>
      <c r="P21" s="246" t="s">
        <v>181</v>
      </c>
      <c r="Q21" s="246"/>
      <c r="R21" s="246"/>
      <c r="S21" s="246" t="s">
        <v>181</v>
      </c>
      <c r="T21" s="246" t="s">
        <v>181</v>
      </c>
      <c r="U21" s="226"/>
      <c r="V21" s="226"/>
      <c r="W21" s="225"/>
      <c r="X21" s="225" t="s">
        <v>356</v>
      </c>
      <c r="Y21" s="227">
        <v>6000</v>
      </c>
      <c r="Z21" s="227">
        <v>6000</v>
      </c>
    </row>
    <row r="22" spans="1:26" ht="71.25" x14ac:dyDescent="0.25">
      <c r="A22" s="223">
        <v>34400</v>
      </c>
      <c r="B22" s="239" t="s">
        <v>231</v>
      </c>
      <c r="C22" s="245" t="s">
        <v>357</v>
      </c>
      <c r="D22" s="225" t="s">
        <v>40</v>
      </c>
      <c r="E22" s="226"/>
      <c r="F22" s="226"/>
      <c r="G22" s="226"/>
      <c r="H22" s="226"/>
      <c r="I22" s="226"/>
      <c r="J22" s="226"/>
      <c r="K22" s="246" t="s">
        <v>182</v>
      </c>
      <c r="L22" s="246" t="s">
        <v>182</v>
      </c>
      <c r="M22" s="246"/>
      <c r="N22" s="246"/>
      <c r="O22" s="246" t="s">
        <v>182</v>
      </c>
      <c r="P22" s="246" t="s">
        <v>182</v>
      </c>
      <c r="Q22" s="246"/>
      <c r="R22" s="246"/>
      <c r="S22" s="246" t="s">
        <v>182</v>
      </c>
      <c r="T22" s="246" t="s">
        <v>182</v>
      </c>
      <c r="U22" s="226"/>
      <c r="V22" s="226"/>
      <c r="W22" s="226"/>
      <c r="X22" s="225" t="s">
        <v>356</v>
      </c>
      <c r="Y22" s="227">
        <v>51000</v>
      </c>
      <c r="Z22" s="227">
        <v>51000</v>
      </c>
    </row>
    <row r="23" spans="1:26" ht="71.25" x14ac:dyDescent="0.25">
      <c r="A23" s="223">
        <v>34400</v>
      </c>
      <c r="B23" s="239" t="s">
        <v>231</v>
      </c>
      <c r="C23" s="245" t="s">
        <v>358</v>
      </c>
      <c r="D23" s="225" t="s">
        <v>40</v>
      </c>
      <c r="E23" s="226"/>
      <c r="F23" s="226"/>
      <c r="G23" s="226"/>
      <c r="H23" s="226"/>
      <c r="I23" s="226"/>
      <c r="J23" s="226"/>
      <c r="K23" s="246" t="s">
        <v>188</v>
      </c>
      <c r="L23" s="246" t="s">
        <v>188</v>
      </c>
      <c r="M23" s="246"/>
      <c r="N23" s="246"/>
      <c r="O23" s="246" t="s">
        <v>188</v>
      </c>
      <c r="P23" s="246" t="s">
        <v>188</v>
      </c>
      <c r="Q23" s="246"/>
      <c r="R23" s="246"/>
      <c r="S23" s="246" t="s">
        <v>188</v>
      </c>
      <c r="T23" s="246" t="s">
        <v>188</v>
      </c>
      <c r="U23" s="226"/>
      <c r="V23" s="226"/>
      <c r="W23" s="226"/>
      <c r="X23" s="225" t="s">
        <v>359</v>
      </c>
      <c r="Y23" s="227">
        <v>51000</v>
      </c>
      <c r="Z23" s="227">
        <v>51000</v>
      </c>
    </row>
    <row r="24" spans="1:26" ht="42.75" x14ac:dyDescent="0.25">
      <c r="A24" s="223">
        <v>35200</v>
      </c>
      <c r="B24" s="239" t="s">
        <v>274</v>
      </c>
      <c r="C24" s="245" t="s">
        <v>360</v>
      </c>
      <c r="D24" s="225" t="s">
        <v>40</v>
      </c>
      <c r="E24" s="226"/>
      <c r="F24" s="226"/>
      <c r="G24" s="226"/>
      <c r="H24" s="226"/>
      <c r="I24" s="226"/>
      <c r="J24" s="226"/>
      <c r="K24" s="246" t="s">
        <v>181</v>
      </c>
      <c r="L24" s="246" t="s">
        <v>181</v>
      </c>
      <c r="M24" s="246"/>
      <c r="N24" s="246"/>
      <c r="O24" s="246" t="s">
        <v>181</v>
      </c>
      <c r="P24" s="246" t="s">
        <v>181</v>
      </c>
      <c r="Q24" s="246"/>
      <c r="R24" s="246"/>
      <c r="S24" s="246" t="s">
        <v>181</v>
      </c>
      <c r="T24" s="246" t="s">
        <v>181</v>
      </c>
      <c r="U24" s="226"/>
      <c r="V24" s="226"/>
      <c r="W24" s="225"/>
      <c r="X24" s="225" t="s">
        <v>95</v>
      </c>
      <c r="Y24" s="227">
        <v>50000</v>
      </c>
      <c r="Z24" s="227">
        <v>50000</v>
      </c>
    </row>
    <row r="25" spans="1:26" ht="21" customHeight="1" x14ac:dyDescent="0.25">
      <c r="A25" s="435">
        <v>35200</v>
      </c>
      <c r="B25" s="424" t="s">
        <v>274</v>
      </c>
      <c r="C25" s="439" t="s">
        <v>360</v>
      </c>
      <c r="D25" s="432" t="s">
        <v>40</v>
      </c>
      <c r="E25" s="229"/>
      <c r="F25" s="229"/>
      <c r="G25" s="430"/>
      <c r="H25" s="430"/>
      <c r="I25" s="430"/>
      <c r="J25" s="430"/>
      <c r="K25" s="437" t="s">
        <v>187</v>
      </c>
      <c r="L25" s="437" t="s">
        <v>187</v>
      </c>
      <c r="M25" s="437"/>
      <c r="N25" s="437"/>
      <c r="O25" s="437" t="s">
        <v>187</v>
      </c>
      <c r="P25" s="437" t="s">
        <v>187</v>
      </c>
      <c r="Q25" s="437"/>
      <c r="R25" s="437"/>
      <c r="S25" s="437" t="s">
        <v>187</v>
      </c>
      <c r="T25" s="437" t="s">
        <v>187</v>
      </c>
      <c r="U25" s="430"/>
      <c r="V25" s="430"/>
      <c r="W25" s="432"/>
      <c r="X25" s="432" t="s">
        <v>361</v>
      </c>
      <c r="Y25" s="422">
        <v>50000</v>
      </c>
      <c r="Z25" s="422">
        <v>50000</v>
      </c>
    </row>
    <row r="26" spans="1:26" ht="21" customHeight="1" x14ac:dyDescent="0.25">
      <c r="A26" s="435"/>
      <c r="B26" s="425"/>
      <c r="C26" s="439"/>
      <c r="D26" s="433"/>
      <c r="E26" s="230"/>
      <c r="F26" s="230"/>
      <c r="G26" s="431"/>
      <c r="H26" s="431"/>
      <c r="I26" s="431"/>
      <c r="J26" s="431"/>
      <c r="K26" s="438"/>
      <c r="L26" s="438"/>
      <c r="M26" s="438"/>
      <c r="N26" s="438"/>
      <c r="O26" s="438"/>
      <c r="P26" s="438"/>
      <c r="Q26" s="438"/>
      <c r="R26" s="438"/>
      <c r="S26" s="438"/>
      <c r="T26" s="438"/>
      <c r="U26" s="431"/>
      <c r="V26" s="431"/>
      <c r="W26" s="433"/>
      <c r="X26" s="433"/>
      <c r="Y26" s="423"/>
      <c r="Z26" s="423"/>
    </row>
    <row r="27" spans="1:26" ht="63" customHeight="1" x14ac:dyDescent="0.25">
      <c r="A27" s="223">
        <v>35650</v>
      </c>
      <c r="B27" s="239" t="s">
        <v>362</v>
      </c>
      <c r="C27" s="245" t="s">
        <v>363</v>
      </c>
      <c r="D27" s="225" t="s">
        <v>40</v>
      </c>
      <c r="E27" s="226"/>
      <c r="F27" s="226"/>
      <c r="G27" s="226"/>
      <c r="H27" s="226"/>
      <c r="I27" s="226"/>
      <c r="J27" s="226"/>
      <c r="K27" s="246" t="s">
        <v>181</v>
      </c>
      <c r="L27" s="246" t="s">
        <v>181</v>
      </c>
      <c r="M27" s="246"/>
      <c r="N27" s="246"/>
      <c r="O27" s="246" t="s">
        <v>181</v>
      </c>
      <c r="P27" s="246" t="s">
        <v>181</v>
      </c>
      <c r="Q27" s="246"/>
      <c r="R27" s="246"/>
      <c r="S27" s="246" t="s">
        <v>181</v>
      </c>
      <c r="T27" s="246" t="s">
        <v>181</v>
      </c>
      <c r="U27" s="226"/>
      <c r="V27" s="226"/>
      <c r="W27" s="225"/>
      <c r="X27" s="225" t="s">
        <v>356</v>
      </c>
      <c r="Y27" s="227">
        <v>19000</v>
      </c>
      <c r="Z27" s="227">
        <v>19000</v>
      </c>
    </row>
    <row r="28" spans="1:26" ht="57" x14ac:dyDescent="0.25">
      <c r="A28" s="223">
        <v>35650</v>
      </c>
      <c r="B28" s="239" t="s">
        <v>362</v>
      </c>
      <c r="C28" s="245" t="s">
        <v>364</v>
      </c>
      <c r="D28" s="225" t="s">
        <v>40</v>
      </c>
      <c r="E28" s="226"/>
      <c r="F28" s="226"/>
      <c r="G28" s="226"/>
      <c r="H28" s="226"/>
      <c r="I28" s="226"/>
      <c r="J28" s="226"/>
      <c r="K28" s="246" t="s">
        <v>184</v>
      </c>
      <c r="L28" s="246" t="s">
        <v>184</v>
      </c>
      <c r="M28" s="246"/>
      <c r="N28" s="246"/>
      <c r="O28" s="246" t="s">
        <v>184</v>
      </c>
      <c r="P28" s="246" t="s">
        <v>184</v>
      </c>
      <c r="Q28" s="246"/>
      <c r="R28" s="246"/>
      <c r="S28" s="246" t="s">
        <v>184</v>
      </c>
      <c r="T28" s="246" t="s">
        <v>184</v>
      </c>
      <c r="U28" s="226"/>
      <c r="V28" s="226"/>
      <c r="W28" s="225"/>
      <c r="X28" s="225" t="s">
        <v>261</v>
      </c>
      <c r="Y28" s="227">
        <v>19000</v>
      </c>
      <c r="Z28" s="227">
        <v>19000</v>
      </c>
    </row>
    <row r="29" spans="1:26" ht="55.5" customHeight="1" x14ac:dyDescent="0.25">
      <c r="A29" s="223">
        <v>35650</v>
      </c>
      <c r="B29" s="239" t="s">
        <v>362</v>
      </c>
      <c r="C29" s="245" t="s">
        <v>363</v>
      </c>
      <c r="D29" s="225" t="s">
        <v>40</v>
      </c>
      <c r="E29" s="226"/>
      <c r="F29" s="226"/>
      <c r="G29" s="226"/>
      <c r="H29" s="226"/>
      <c r="I29" s="226"/>
      <c r="J29" s="226"/>
      <c r="K29" s="246" t="s">
        <v>188</v>
      </c>
      <c r="L29" s="246" t="s">
        <v>188</v>
      </c>
      <c r="M29" s="246"/>
      <c r="N29" s="246"/>
      <c r="O29" s="246" t="s">
        <v>188</v>
      </c>
      <c r="P29" s="246" t="s">
        <v>188</v>
      </c>
      <c r="Q29" s="246"/>
      <c r="R29" s="246"/>
      <c r="S29" s="246" t="s">
        <v>188</v>
      </c>
      <c r="T29" s="246" t="s">
        <v>188</v>
      </c>
      <c r="U29" s="226"/>
      <c r="V29" s="226"/>
      <c r="W29" s="225"/>
      <c r="X29" s="225" t="s">
        <v>103</v>
      </c>
      <c r="Y29" s="227">
        <v>19625</v>
      </c>
      <c r="Z29" s="227">
        <v>19625</v>
      </c>
    </row>
    <row r="30" spans="1:26" ht="45" customHeight="1" x14ac:dyDescent="0.25">
      <c r="A30" s="223">
        <v>35800</v>
      </c>
      <c r="B30" s="240" t="s">
        <v>365</v>
      </c>
      <c r="C30" s="245" t="s">
        <v>366</v>
      </c>
      <c r="D30" s="225" t="s">
        <v>40</v>
      </c>
      <c r="E30" s="226"/>
      <c r="F30" s="226"/>
      <c r="G30" s="226"/>
      <c r="H30" s="226"/>
      <c r="I30" s="226"/>
      <c r="J30" s="226"/>
      <c r="K30" s="246" t="s">
        <v>181</v>
      </c>
      <c r="L30" s="246" t="s">
        <v>181</v>
      </c>
      <c r="M30" s="246"/>
      <c r="N30" s="246"/>
      <c r="O30" s="246" t="s">
        <v>181</v>
      </c>
      <c r="P30" s="246" t="s">
        <v>181</v>
      </c>
      <c r="Q30" s="246"/>
      <c r="R30" s="246"/>
      <c r="S30" s="246" t="s">
        <v>181</v>
      </c>
      <c r="T30" s="246" t="s">
        <v>181</v>
      </c>
      <c r="U30" s="226"/>
      <c r="V30" s="226"/>
      <c r="W30" s="225"/>
      <c r="X30" s="225" t="s">
        <v>95</v>
      </c>
      <c r="Y30" s="227">
        <v>5000</v>
      </c>
      <c r="Z30" s="227">
        <v>5000</v>
      </c>
    </row>
    <row r="31" spans="1:26" ht="45.75" customHeight="1" x14ac:dyDescent="0.25">
      <c r="A31" s="232" t="s">
        <v>367</v>
      </c>
      <c r="B31" s="245" t="s">
        <v>368</v>
      </c>
      <c r="C31" s="245" t="s">
        <v>369</v>
      </c>
      <c r="D31" s="225" t="s">
        <v>40</v>
      </c>
      <c r="E31" s="226"/>
      <c r="F31" s="226"/>
      <c r="G31" s="226"/>
      <c r="H31" s="226"/>
      <c r="I31" s="226"/>
      <c r="J31" s="226"/>
      <c r="K31" s="246" t="s">
        <v>181</v>
      </c>
      <c r="L31" s="246" t="s">
        <v>181</v>
      </c>
      <c r="M31" s="246"/>
      <c r="N31" s="246"/>
      <c r="O31" s="246" t="s">
        <v>181</v>
      </c>
      <c r="P31" s="246" t="s">
        <v>181</v>
      </c>
      <c r="Q31" s="246"/>
      <c r="R31" s="246"/>
      <c r="S31" s="246" t="s">
        <v>181</v>
      </c>
      <c r="T31" s="246" t="s">
        <v>181</v>
      </c>
      <c r="U31" s="226"/>
      <c r="V31" s="226"/>
      <c r="W31" s="225"/>
      <c r="X31" s="225" t="s">
        <v>370</v>
      </c>
      <c r="Y31" s="227">
        <v>5000</v>
      </c>
      <c r="Z31" s="227">
        <v>5000</v>
      </c>
    </row>
    <row r="32" spans="1:26" ht="42.75" x14ac:dyDescent="0.25">
      <c r="A32" s="232" t="s">
        <v>367</v>
      </c>
      <c r="B32" s="239" t="s">
        <v>368</v>
      </c>
      <c r="C32" s="245" t="s">
        <v>369</v>
      </c>
      <c r="D32" s="225" t="s">
        <v>40</v>
      </c>
      <c r="E32" s="226"/>
      <c r="F32" s="226"/>
      <c r="G32" s="226"/>
      <c r="H32" s="226"/>
      <c r="I32" s="226"/>
      <c r="J32" s="226"/>
      <c r="K32" s="246" t="s">
        <v>183</v>
      </c>
      <c r="L32" s="246" t="s">
        <v>183</v>
      </c>
      <c r="M32" s="246"/>
      <c r="N32" s="246"/>
      <c r="O32" s="246" t="s">
        <v>183</v>
      </c>
      <c r="P32" s="246" t="s">
        <v>183</v>
      </c>
      <c r="Q32" s="246"/>
      <c r="R32" s="246"/>
      <c r="S32" s="246" t="s">
        <v>183</v>
      </c>
      <c r="T32" s="246" t="s">
        <v>183</v>
      </c>
      <c r="U32" s="226"/>
      <c r="V32" s="226"/>
      <c r="W32" s="226"/>
      <c r="X32" s="226" t="s">
        <v>207</v>
      </c>
      <c r="Y32" s="227">
        <v>5000</v>
      </c>
      <c r="Z32" s="227">
        <v>5000</v>
      </c>
    </row>
    <row r="33" spans="1:26" ht="43.5" customHeight="1" x14ac:dyDescent="0.25">
      <c r="A33" s="223">
        <v>39100</v>
      </c>
      <c r="B33" s="239" t="s">
        <v>236</v>
      </c>
      <c r="C33" s="245" t="s">
        <v>371</v>
      </c>
      <c r="D33" s="225" t="s">
        <v>40</v>
      </c>
      <c r="E33" s="226"/>
      <c r="F33" s="226"/>
      <c r="G33" s="226"/>
      <c r="H33" s="226"/>
      <c r="I33" s="226"/>
      <c r="J33" s="226"/>
      <c r="K33" s="246" t="s">
        <v>181</v>
      </c>
      <c r="L33" s="246" t="s">
        <v>181</v>
      </c>
      <c r="M33" s="246"/>
      <c r="N33" s="246"/>
      <c r="O33" s="246" t="s">
        <v>181</v>
      </c>
      <c r="P33" s="246" t="s">
        <v>181</v>
      </c>
      <c r="Q33" s="246"/>
      <c r="R33" s="246"/>
      <c r="S33" s="246" t="s">
        <v>181</v>
      </c>
      <c r="T33" s="246" t="s">
        <v>181</v>
      </c>
      <c r="U33" s="226"/>
      <c r="V33" s="226"/>
      <c r="W33" s="226"/>
      <c r="X33" s="226" t="s">
        <v>356</v>
      </c>
      <c r="Y33" s="227">
        <v>20000</v>
      </c>
      <c r="Z33" s="227">
        <v>20000</v>
      </c>
    </row>
    <row r="34" spans="1:26" ht="44.25" customHeight="1" x14ac:dyDescent="0.25">
      <c r="A34" s="223">
        <v>39100</v>
      </c>
      <c r="B34" s="239" t="s">
        <v>236</v>
      </c>
      <c r="C34" s="245" t="s">
        <v>371</v>
      </c>
      <c r="D34" s="225" t="s">
        <v>40</v>
      </c>
      <c r="E34" s="226"/>
      <c r="F34" s="226"/>
      <c r="G34" s="226"/>
      <c r="H34" s="226"/>
      <c r="I34" s="226"/>
      <c r="J34" s="226"/>
      <c r="K34" s="246" t="s">
        <v>185</v>
      </c>
      <c r="L34" s="246" t="s">
        <v>185</v>
      </c>
      <c r="M34" s="246"/>
      <c r="N34" s="246"/>
      <c r="O34" s="246" t="s">
        <v>185</v>
      </c>
      <c r="P34" s="246" t="s">
        <v>185</v>
      </c>
      <c r="Q34" s="246"/>
      <c r="R34" s="246"/>
      <c r="S34" s="246" t="s">
        <v>185</v>
      </c>
      <c r="T34" s="246" t="s">
        <v>185</v>
      </c>
      <c r="U34" s="226"/>
      <c r="V34" s="226"/>
      <c r="W34" s="226"/>
      <c r="X34" s="226" t="s">
        <v>261</v>
      </c>
      <c r="Y34" s="227">
        <v>25000</v>
      </c>
      <c r="Z34" s="227">
        <v>25000</v>
      </c>
    </row>
    <row r="35" spans="1:26" ht="45" customHeight="1" x14ac:dyDescent="0.25">
      <c r="A35" s="223">
        <v>39100</v>
      </c>
      <c r="B35" s="239" t="s">
        <v>236</v>
      </c>
      <c r="C35" s="245" t="s">
        <v>371</v>
      </c>
      <c r="D35" s="225" t="s">
        <v>40</v>
      </c>
      <c r="E35" s="226"/>
      <c r="F35" s="226"/>
      <c r="G35" s="226"/>
      <c r="H35" s="226"/>
      <c r="I35" s="226"/>
      <c r="J35" s="226"/>
      <c r="K35" s="246" t="s">
        <v>189</v>
      </c>
      <c r="L35" s="246" t="s">
        <v>189</v>
      </c>
      <c r="M35" s="246"/>
      <c r="N35" s="246"/>
      <c r="O35" s="246" t="s">
        <v>189</v>
      </c>
      <c r="P35" s="246" t="s">
        <v>189</v>
      </c>
      <c r="Q35" s="246"/>
      <c r="R35" s="246"/>
      <c r="S35" s="246" t="s">
        <v>189</v>
      </c>
      <c r="T35" s="246" t="s">
        <v>189</v>
      </c>
      <c r="U35" s="226"/>
      <c r="V35" s="226"/>
      <c r="W35" s="225"/>
      <c r="X35" s="225" t="s">
        <v>103</v>
      </c>
      <c r="Y35" s="227">
        <v>10000</v>
      </c>
      <c r="Z35" s="227">
        <v>10000</v>
      </c>
    </row>
    <row r="36" spans="1:26" ht="58.5" customHeight="1" x14ac:dyDescent="0.25">
      <c r="A36" s="223">
        <v>39200</v>
      </c>
      <c r="B36" s="239" t="s">
        <v>372</v>
      </c>
      <c r="C36" s="245" t="s">
        <v>373</v>
      </c>
      <c r="D36" s="225" t="s">
        <v>46</v>
      </c>
      <c r="E36" s="226"/>
      <c r="F36" s="226"/>
      <c r="G36" s="226"/>
      <c r="H36" s="226"/>
      <c r="I36" s="226"/>
      <c r="J36" s="226"/>
      <c r="K36" s="246" t="s">
        <v>181</v>
      </c>
      <c r="L36" s="246" t="s">
        <v>181</v>
      </c>
      <c r="M36" s="246"/>
      <c r="N36" s="246"/>
      <c r="O36" s="246" t="s">
        <v>181</v>
      </c>
      <c r="P36" s="246" t="s">
        <v>181</v>
      </c>
      <c r="Q36" s="246"/>
      <c r="R36" s="246"/>
      <c r="S36" s="246" t="s">
        <v>181</v>
      </c>
      <c r="T36" s="246" t="s">
        <v>181</v>
      </c>
      <c r="U36" s="226"/>
      <c r="V36" s="226"/>
      <c r="W36" s="225"/>
      <c r="X36" s="225" t="s">
        <v>276</v>
      </c>
      <c r="Y36" s="227">
        <v>20000</v>
      </c>
      <c r="Z36" s="227">
        <v>20000</v>
      </c>
    </row>
    <row r="37" spans="1:26" ht="58.5" customHeight="1" x14ac:dyDescent="0.25">
      <c r="A37" s="223">
        <v>39200</v>
      </c>
      <c r="B37" s="239" t="s">
        <v>374</v>
      </c>
      <c r="C37" s="245" t="s">
        <v>375</v>
      </c>
      <c r="D37" s="225" t="s">
        <v>46</v>
      </c>
      <c r="E37" s="226"/>
      <c r="F37" s="226"/>
      <c r="G37" s="226"/>
      <c r="H37" s="226"/>
      <c r="I37" s="226"/>
      <c r="J37" s="226"/>
      <c r="K37" s="246" t="s">
        <v>185</v>
      </c>
      <c r="L37" s="246" t="s">
        <v>185</v>
      </c>
      <c r="M37" s="246"/>
      <c r="N37" s="246"/>
      <c r="O37" s="246" t="s">
        <v>185</v>
      </c>
      <c r="P37" s="246" t="s">
        <v>185</v>
      </c>
      <c r="Q37" s="246"/>
      <c r="R37" s="246"/>
      <c r="S37" s="246" t="s">
        <v>185</v>
      </c>
      <c r="T37" s="246" t="s">
        <v>185</v>
      </c>
      <c r="U37" s="226"/>
      <c r="V37" s="226"/>
      <c r="W37" s="225"/>
      <c r="X37" s="225" t="s">
        <v>376</v>
      </c>
      <c r="Y37" s="227">
        <v>20000</v>
      </c>
      <c r="Z37" s="227">
        <v>20000</v>
      </c>
    </row>
    <row r="38" spans="1:26" ht="58.5" customHeight="1" x14ac:dyDescent="0.25">
      <c r="A38" s="223">
        <v>39200</v>
      </c>
      <c r="B38" s="239" t="s">
        <v>372</v>
      </c>
      <c r="C38" s="245" t="s">
        <v>377</v>
      </c>
      <c r="D38" s="225" t="s">
        <v>46</v>
      </c>
      <c r="E38" s="226"/>
      <c r="F38" s="226"/>
      <c r="G38" s="226"/>
      <c r="H38" s="226"/>
      <c r="I38" s="226"/>
      <c r="J38" s="226"/>
      <c r="K38" s="246" t="s">
        <v>189</v>
      </c>
      <c r="L38" s="246" t="s">
        <v>189</v>
      </c>
      <c r="M38" s="246"/>
      <c r="N38" s="246"/>
      <c r="O38" s="246" t="s">
        <v>189</v>
      </c>
      <c r="P38" s="246" t="s">
        <v>189</v>
      </c>
      <c r="Q38" s="246"/>
      <c r="R38" s="246"/>
      <c r="S38" s="246" t="s">
        <v>189</v>
      </c>
      <c r="T38" s="246" t="s">
        <v>189</v>
      </c>
      <c r="U38" s="226"/>
      <c r="V38" s="226"/>
      <c r="W38" s="226"/>
      <c r="X38" s="225" t="s">
        <v>361</v>
      </c>
      <c r="Y38" s="227">
        <v>10000</v>
      </c>
      <c r="Z38" s="227">
        <v>10000</v>
      </c>
    </row>
    <row r="39" spans="1:26" ht="33" customHeight="1" x14ac:dyDescent="0.25">
      <c r="A39" s="223">
        <v>39300</v>
      </c>
      <c r="B39" s="239" t="s">
        <v>378</v>
      </c>
      <c r="C39" s="245" t="s">
        <v>379</v>
      </c>
      <c r="D39" s="225" t="s">
        <v>40</v>
      </c>
      <c r="E39" s="226"/>
      <c r="F39" s="226"/>
      <c r="G39" s="226"/>
      <c r="H39" s="226"/>
      <c r="I39" s="226"/>
      <c r="J39" s="226"/>
      <c r="K39" s="246" t="s">
        <v>181</v>
      </c>
      <c r="L39" s="246" t="s">
        <v>181</v>
      </c>
      <c r="M39" s="246"/>
      <c r="N39" s="246"/>
      <c r="O39" s="246" t="s">
        <v>181</v>
      </c>
      <c r="P39" s="246" t="s">
        <v>181</v>
      </c>
      <c r="Q39" s="246"/>
      <c r="R39" s="246"/>
      <c r="S39" s="246" t="s">
        <v>181</v>
      </c>
      <c r="T39" s="246" t="s">
        <v>181</v>
      </c>
      <c r="U39" s="226"/>
      <c r="V39" s="226"/>
      <c r="W39" s="225"/>
      <c r="X39" s="225" t="s">
        <v>356</v>
      </c>
      <c r="Y39" s="227">
        <v>15000</v>
      </c>
      <c r="Z39" s="227">
        <v>15000</v>
      </c>
    </row>
    <row r="40" spans="1:26" ht="42.75" x14ac:dyDescent="0.25">
      <c r="A40" s="223">
        <v>39300</v>
      </c>
      <c r="B40" s="239" t="s">
        <v>378</v>
      </c>
      <c r="C40" s="245" t="s">
        <v>380</v>
      </c>
      <c r="D40" s="225" t="s">
        <v>40</v>
      </c>
      <c r="E40" s="226"/>
      <c r="F40" s="226"/>
      <c r="G40" s="226"/>
      <c r="H40" s="226"/>
      <c r="I40" s="226"/>
      <c r="J40" s="226"/>
      <c r="K40" s="246" t="s">
        <v>187</v>
      </c>
      <c r="L40" s="246" t="s">
        <v>187</v>
      </c>
      <c r="M40" s="246"/>
      <c r="N40" s="246"/>
      <c r="O40" s="246" t="s">
        <v>187</v>
      </c>
      <c r="P40" s="246" t="s">
        <v>187</v>
      </c>
      <c r="Q40" s="246"/>
      <c r="R40" s="246"/>
      <c r="S40" s="246" t="s">
        <v>187</v>
      </c>
      <c r="T40" s="246" t="s">
        <v>187</v>
      </c>
      <c r="U40" s="226"/>
      <c r="V40" s="226"/>
      <c r="W40" s="225"/>
      <c r="X40" s="225" t="s">
        <v>359</v>
      </c>
      <c r="Y40" s="227">
        <v>15000</v>
      </c>
      <c r="Z40" s="227">
        <v>15000</v>
      </c>
    </row>
    <row r="41" spans="1:26" ht="43.5" customHeight="1" x14ac:dyDescent="0.25">
      <c r="A41" s="223">
        <v>39600</v>
      </c>
      <c r="B41" s="239" t="s">
        <v>239</v>
      </c>
      <c r="C41" s="245" t="s">
        <v>381</v>
      </c>
      <c r="D41" s="225" t="s">
        <v>40</v>
      </c>
      <c r="E41" s="226"/>
      <c r="F41" s="226"/>
      <c r="G41" s="226"/>
      <c r="H41" s="226"/>
      <c r="I41" s="226"/>
      <c r="J41" s="226"/>
      <c r="K41" s="246" t="s">
        <v>181</v>
      </c>
      <c r="L41" s="246" t="s">
        <v>181</v>
      </c>
      <c r="M41" s="246"/>
      <c r="N41" s="246"/>
      <c r="O41" s="246" t="s">
        <v>181</v>
      </c>
      <c r="P41" s="246" t="s">
        <v>181</v>
      </c>
      <c r="Q41" s="246"/>
      <c r="R41" s="246"/>
      <c r="S41" s="246" t="s">
        <v>181</v>
      </c>
      <c r="T41" s="246" t="s">
        <v>181</v>
      </c>
      <c r="U41" s="226"/>
      <c r="V41" s="226"/>
      <c r="W41" s="226"/>
      <c r="X41" s="225" t="s">
        <v>356</v>
      </c>
      <c r="Y41" s="227">
        <v>66000</v>
      </c>
      <c r="Z41" s="227">
        <v>66000</v>
      </c>
    </row>
    <row r="42" spans="1:26" ht="44.25" customHeight="1" x14ac:dyDescent="0.25">
      <c r="A42" s="223">
        <v>39600</v>
      </c>
      <c r="B42" s="239" t="s">
        <v>239</v>
      </c>
      <c r="C42" s="245" t="s">
        <v>381</v>
      </c>
      <c r="D42" s="225" t="s">
        <v>40</v>
      </c>
      <c r="E42" s="226"/>
      <c r="F42" s="226"/>
      <c r="G42" s="226"/>
      <c r="H42" s="226"/>
      <c r="I42" s="226"/>
      <c r="J42" s="226"/>
      <c r="K42" s="246" t="s">
        <v>185</v>
      </c>
      <c r="L42" s="246" t="s">
        <v>185</v>
      </c>
      <c r="M42" s="246"/>
      <c r="N42" s="246"/>
      <c r="O42" s="246" t="s">
        <v>185</v>
      </c>
      <c r="P42" s="246" t="s">
        <v>185</v>
      </c>
      <c r="Q42" s="246"/>
      <c r="R42" s="246"/>
      <c r="S42" s="246" t="s">
        <v>185</v>
      </c>
      <c r="T42" s="246" t="s">
        <v>185</v>
      </c>
      <c r="U42" s="226"/>
      <c r="V42" s="226"/>
      <c r="W42" s="226"/>
      <c r="X42" s="225" t="s">
        <v>376</v>
      </c>
      <c r="Y42" s="227">
        <v>66000</v>
      </c>
      <c r="Z42" s="227">
        <v>66000</v>
      </c>
    </row>
    <row r="43" spans="1:26" ht="44.25" customHeight="1" x14ac:dyDescent="0.25">
      <c r="A43" s="223">
        <v>39600</v>
      </c>
      <c r="B43" s="239" t="s">
        <v>239</v>
      </c>
      <c r="C43" s="245" t="s">
        <v>381</v>
      </c>
      <c r="D43" s="225" t="s">
        <v>40</v>
      </c>
      <c r="E43" s="226"/>
      <c r="F43" s="226"/>
      <c r="G43" s="226"/>
      <c r="H43" s="226"/>
      <c r="I43" s="226"/>
      <c r="J43" s="226"/>
      <c r="K43" s="246" t="s">
        <v>189</v>
      </c>
      <c r="L43" s="246" t="s">
        <v>189</v>
      </c>
      <c r="M43" s="246"/>
      <c r="N43" s="246"/>
      <c r="O43" s="246" t="s">
        <v>189</v>
      </c>
      <c r="P43" s="246" t="s">
        <v>189</v>
      </c>
      <c r="Q43" s="246"/>
      <c r="R43" s="246"/>
      <c r="S43" s="246" t="s">
        <v>189</v>
      </c>
      <c r="T43" s="246" t="s">
        <v>189</v>
      </c>
      <c r="U43" s="226"/>
      <c r="V43" s="226"/>
      <c r="W43" s="225"/>
      <c r="X43" s="225" t="s">
        <v>382</v>
      </c>
      <c r="Y43" s="227">
        <v>68000</v>
      </c>
      <c r="Z43" s="227">
        <v>68000</v>
      </c>
    </row>
    <row r="44" spans="1:26" x14ac:dyDescent="0.25">
      <c r="A44" s="241"/>
      <c r="B44" s="427" t="s">
        <v>60</v>
      </c>
      <c r="C44" s="242"/>
      <c r="D44" s="428" t="s">
        <v>177</v>
      </c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428"/>
      <c r="Y44" s="243"/>
      <c r="Z44" s="243"/>
    </row>
    <row r="45" spans="1:26" x14ac:dyDescent="0.25">
      <c r="A45" s="241"/>
      <c r="B45" s="427"/>
      <c r="C45" s="242"/>
      <c r="D45" s="429" t="s">
        <v>37</v>
      </c>
      <c r="E45" s="429"/>
      <c r="F45" s="429"/>
      <c r="G45" s="429"/>
      <c r="H45" s="429"/>
      <c r="I45" s="429"/>
      <c r="J45" s="429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244">
        <f>SUM(Y13:Y43)</f>
        <v>765625</v>
      </c>
      <c r="Z45" s="244">
        <f>SUM(Z13:Z44)</f>
        <v>765625</v>
      </c>
    </row>
    <row r="46" spans="1:26" x14ac:dyDescent="0.25">
      <c r="B46" s="99"/>
      <c r="C46" s="100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</row>
    <row r="47" spans="1:26" x14ac:dyDescent="0.25">
      <c r="B47" s="101" t="s">
        <v>61</v>
      </c>
      <c r="C47" s="102"/>
      <c r="D47" s="103" t="s">
        <v>64</v>
      </c>
      <c r="E47" s="99"/>
      <c r="F47" s="99"/>
      <c r="G47" s="157"/>
      <c r="H47" s="103"/>
      <c r="I47" s="103" t="s">
        <v>64</v>
      </c>
      <c r="J47" s="105"/>
      <c r="K47" s="99"/>
      <c r="L47" s="106"/>
      <c r="M47" s="107"/>
      <c r="N47" s="108"/>
      <c r="O47" s="99"/>
      <c r="P47" s="99"/>
      <c r="Q47" s="101"/>
      <c r="R47" s="104"/>
      <c r="S47" s="104"/>
      <c r="T47" s="103"/>
      <c r="U47" s="103"/>
      <c r="V47" s="105"/>
      <c r="W47" s="99"/>
      <c r="X47" s="109"/>
      <c r="Y47" s="110"/>
      <c r="Z47" s="111"/>
    </row>
    <row r="48" spans="1:26" x14ac:dyDescent="0.25">
      <c r="B48" s="112" t="s">
        <v>68</v>
      </c>
      <c r="C48" s="113"/>
      <c r="D48" s="114" t="s">
        <v>64</v>
      </c>
      <c r="E48" s="99"/>
      <c r="F48" s="99"/>
      <c r="G48" s="158"/>
      <c r="H48" s="114"/>
      <c r="I48" s="114" t="s">
        <v>64</v>
      </c>
      <c r="J48" s="105"/>
      <c r="K48" s="99"/>
      <c r="L48" s="116"/>
      <c r="M48" s="117"/>
      <c r="N48" s="118"/>
      <c r="O48" s="99"/>
      <c r="P48" s="99"/>
      <c r="Q48" s="112"/>
      <c r="R48" s="115"/>
      <c r="S48" s="115"/>
      <c r="T48" s="114"/>
      <c r="U48" s="114"/>
      <c r="V48" s="105"/>
      <c r="W48" s="99"/>
      <c r="X48" s="116"/>
      <c r="Y48" s="119"/>
      <c r="Z48" s="120"/>
    </row>
    <row r="49" spans="2:26" x14ac:dyDescent="0.25">
      <c r="B49" s="99"/>
      <c r="C49" s="100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</row>
    <row r="50" spans="2:26" x14ac:dyDescent="0.25">
      <c r="B50" s="99"/>
      <c r="C50" s="100"/>
      <c r="D50" s="341" t="s">
        <v>178</v>
      </c>
      <c r="E50" s="342"/>
      <c r="F50" s="342"/>
      <c r="G50" s="342"/>
      <c r="H50" s="342"/>
      <c r="I50" s="342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3"/>
      <c r="V50" s="99"/>
      <c r="W50" s="99"/>
      <c r="X50" s="99"/>
      <c r="Y50" s="99"/>
      <c r="Z50" s="99"/>
    </row>
    <row r="51" spans="2:26" x14ac:dyDescent="0.25">
      <c r="B51" s="99"/>
      <c r="C51" s="100"/>
      <c r="D51" s="344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6"/>
      <c r="V51" s="99"/>
      <c r="W51" s="99"/>
      <c r="X51" s="99"/>
      <c r="Y51" s="99"/>
      <c r="Z51" s="99"/>
    </row>
    <row r="52" spans="2:26" x14ac:dyDescent="0.25">
      <c r="B52" s="99"/>
      <c r="C52" s="100"/>
      <c r="D52" s="335"/>
      <c r="E52" s="336"/>
      <c r="F52" s="336"/>
      <c r="G52" s="336"/>
      <c r="H52" s="336"/>
      <c r="I52" s="336"/>
      <c r="J52" s="336"/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7"/>
      <c r="V52" s="99"/>
      <c r="W52" s="99"/>
      <c r="X52" s="99"/>
      <c r="Y52" s="99"/>
      <c r="Z52" s="99"/>
    </row>
    <row r="53" spans="2:26" x14ac:dyDescent="0.25">
      <c r="B53" s="99"/>
      <c r="C53" s="100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</row>
    <row r="54" spans="2:26" x14ac:dyDescent="0.25">
      <c r="B54" s="99"/>
      <c r="C54" s="100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</row>
    <row r="55" spans="2:26" x14ac:dyDescent="0.25">
      <c r="B55" s="99"/>
      <c r="C55" s="100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</row>
    <row r="56" spans="2:26" x14ac:dyDescent="0.25">
      <c r="B56" s="99"/>
      <c r="C56" s="100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2:26" x14ac:dyDescent="0.25">
      <c r="B57" s="99"/>
      <c r="C57" s="100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2:26" x14ac:dyDescent="0.25">
      <c r="B58" s="99"/>
      <c r="C58" s="100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2:26" x14ac:dyDescent="0.25">
      <c r="B59" s="99"/>
      <c r="C59" s="100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</row>
    <row r="60" spans="2:26" x14ac:dyDescent="0.25">
      <c r="B60" s="99"/>
      <c r="C60" s="100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2:26" x14ac:dyDescent="0.25">
      <c r="B61" s="99"/>
      <c r="C61" s="100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2:26" x14ac:dyDescent="0.25">
      <c r="B62" s="99"/>
      <c r="C62" s="100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2:26" x14ac:dyDescent="0.25">
      <c r="B63" s="99"/>
      <c r="C63" s="100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2:26" x14ac:dyDescent="0.25">
      <c r="B64" s="99"/>
      <c r="C64" s="100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:26" x14ac:dyDescent="0.25">
      <c r="B65" s="99"/>
      <c r="C65" s="100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:26" x14ac:dyDescent="0.25">
      <c r="B66" s="99"/>
      <c r="C66" s="100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:26" x14ac:dyDescent="0.25">
      <c r="B67" s="99"/>
      <c r="C67" s="100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:26" x14ac:dyDescent="0.25">
      <c r="B68" s="99"/>
      <c r="C68" s="100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:26" x14ac:dyDescent="0.25">
      <c r="B69" s="121"/>
      <c r="C69" s="100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:26" x14ac:dyDescent="0.25">
      <c r="B70" s="122"/>
      <c r="C70" s="100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:26" x14ac:dyDescent="0.25">
      <c r="B71" s="99"/>
      <c r="C71" s="100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4" spans="1:26" ht="15.75" x14ac:dyDescent="0.25">
      <c r="B74" s="329" t="s">
        <v>0</v>
      </c>
      <c r="C74" s="329"/>
      <c r="D74" s="329"/>
      <c r="E74" s="329"/>
      <c r="F74" s="329"/>
      <c r="G74" s="329"/>
      <c r="H74" s="329"/>
      <c r="I74" s="329"/>
      <c r="J74" s="329"/>
      <c r="K74" s="329"/>
      <c r="L74" s="329"/>
      <c r="M74" s="329"/>
      <c r="N74" s="329"/>
      <c r="O74" s="329"/>
      <c r="P74" s="329"/>
      <c r="Q74" s="329"/>
      <c r="R74" s="329"/>
      <c r="S74" s="329"/>
      <c r="T74" s="329"/>
      <c r="U74" s="329"/>
      <c r="V74" s="329"/>
      <c r="W74" s="329"/>
      <c r="X74" s="329"/>
      <c r="Y74" s="329"/>
      <c r="Z74" s="329"/>
    </row>
    <row r="75" spans="1:26" ht="15.75" x14ac:dyDescent="0.25">
      <c r="B75" s="436" t="s">
        <v>383</v>
      </c>
      <c r="C75" s="436"/>
      <c r="D75" s="436"/>
      <c r="E75" s="436"/>
      <c r="F75" s="436"/>
      <c r="G75" s="436"/>
      <c r="H75" s="436"/>
      <c r="I75" s="436"/>
      <c r="J75" s="436"/>
      <c r="K75" s="436"/>
      <c r="L75" s="436"/>
      <c r="M75" s="436"/>
      <c r="N75" s="436"/>
      <c r="O75" s="436"/>
      <c r="P75" s="436"/>
      <c r="Q75" s="436"/>
      <c r="R75" s="436"/>
      <c r="S75" s="436"/>
      <c r="T75" s="436"/>
      <c r="U75" s="436"/>
      <c r="V75" s="436"/>
      <c r="W75" s="436"/>
      <c r="X75" s="436"/>
      <c r="Y75" s="436"/>
      <c r="Z75" s="436"/>
    </row>
    <row r="76" spans="1:26" ht="15.75" x14ac:dyDescent="0.25">
      <c r="B76" s="329" t="s">
        <v>347</v>
      </c>
      <c r="C76" s="329"/>
      <c r="D76" s="329"/>
      <c r="E76" s="329"/>
      <c r="F76" s="329"/>
      <c r="G76" s="329"/>
      <c r="H76" s="329"/>
      <c r="I76" s="329"/>
      <c r="J76" s="329"/>
      <c r="K76" s="329"/>
      <c r="L76" s="329"/>
      <c r="M76" s="329"/>
      <c r="N76" s="329"/>
      <c r="O76" s="329"/>
      <c r="P76" s="329"/>
      <c r="Q76" s="329"/>
      <c r="R76" s="329"/>
      <c r="S76" s="329"/>
      <c r="T76" s="329"/>
      <c r="U76" s="329"/>
      <c r="V76" s="329"/>
      <c r="W76" s="329"/>
      <c r="X76" s="329"/>
      <c r="Y76" s="329"/>
      <c r="Z76" s="329"/>
    </row>
    <row r="77" spans="1:26" x14ac:dyDescent="0.25">
      <c r="B77" s="62"/>
      <c r="C77" s="63"/>
      <c r="D77" s="62"/>
      <c r="E77" s="64"/>
      <c r="F77" s="65"/>
      <c r="G77" s="64"/>
      <c r="H77" s="64"/>
      <c r="I77" s="64"/>
      <c r="J77" s="216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spans="1:26" x14ac:dyDescent="0.25">
      <c r="A78" s="415" t="s">
        <v>284</v>
      </c>
      <c r="B78" s="415" t="s">
        <v>82</v>
      </c>
      <c r="C78" s="415"/>
      <c r="D78" s="415"/>
      <c r="E78" s="349" t="s">
        <v>83</v>
      </c>
      <c r="F78" s="349"/>
      <c r="G78" s="349"/>
      <c r="H78" s="349"/>
      <c r="I78" s="349"/>
      <c r="J78" s="349"/>
      <c r="K78" s="349"/>
      <c r="L78" s="349"/>
      <c r="M78" s="349"/>
      <c r="N78" s="349"/>
      <c r="O78" s="349"/>
      <c r="P78" s="349"/>
      <c r="Q78" s="349"/>
      <c r="R78" s="349"/>
      <c r="S78" s="349"/>
      <c r="T78" s="349"/>
      <c r="U78" s="349"/>
      <c r="V78" s="349"/>
      <c r="W78" s="349"/>
      <c r="X78" s="349"/>
      <c r="Y78" s="349"/>
      <c r="Z78" s="349"/>
    </row>
    <row r="79" spans="1:26" x14ac:dyDescent="0.25">
      <c r="A79" s="415"/>
      <c r="B79" s="415"/>
      <c r="C79" s="415"/>
      <c r="D79" s="415"/>
      <c r="E79" s="349" t="s">
        <v>6</v>
      </c>
      <c r="F79" s="349"/>
      <c r="G79" s="349" t="s">
        <v>7</v>
      </c>
      <c r="H79" s="349"/>
      <c r="I79" s="349"/>
      <c r="J79" s="349"/>
      <c r="K79" s="349" t="s">
        <v>8</v>
      </c>
      <c r="L79" s="349"/>
      <c r="M79" s="349"/>
      <c r="N79" s="349"/>
      <c r="O79" s="349" t="s">
        <v>9</v>
      </c>
      <c r="P79" s="349"/>
      <c r="Q79" s="349"/>
      <c r="R79" s="349"/>
      <c r="S79" s="349" t="s">
        <v>10</v>
      </c>
      <c r="T79" s="349"/>
      <c r="U79" s="349"/>
      <c r="V79" s="349"/>
      <c r="W79" s="401" t="s">
        <v>11</v>
      </c>
      <c r="X79" s="401"/>
      <c r="Y79" s="401"/>
      <c r="Z79" s="401"/>
    </row>
    <row r="80" spans="1:26" ht="36.75" customHeight="1" x14ac:dyDescent="0.25">
      <c r="A80" s="415"/>
      <c r="B80" s="415"/>
      <c r="C80" s="415"/>
      <c r="D80" s="415"/>
      <c r="E80" s="356" t="s">
        <v>12</v>
      </c>
      <c r="F80" s="356"/>
      <c r="G80" s="356" t="s">
        <v>14</v>
      </c>
      <c r="H80" s="356"/>
      <c r="I80" s="356" t="s">
        <v>84</v>
      </c>
      <c r="J80" s="356"/>
      <c r="K80" s="356" t="s">
        <v>85</v>
      </c>
      <c r="L80" s="356"/>
      <c r="M80" s="356" t="s">
        <v>17</v>
      </c>
      <c r="N80" s="356"/>
      <c r="O80" s="356" t="s">
        <v>86</v>
      </c>
      <c r="P80" s="356"/>
      <c r="Q80" s="356" t="s">
        <v>19</v>
      </c>
      <c r="R80" s="356"/>
      <c r="S80" s="356" t="s">
        <v>87</v>
      </c>
      <c r="T80" s="356"/>
      <c r="U80" s="356"/>
      <c r="V80" s="356"/>
      <c r="W80" s="401"/>
      <c r="X80" s="401"/>
      <c r="Y80" s="401"/>
      <c r="Z80" s="401"/>
    </row>
    <row r="81" spans="1:26" x14ac:dyDescent="0.25">
      <c r="A81" s="9"/>
      <c r="B81" s="333" t="s">
        <v>22</v>
      </c>
      <c r="C81" s="333"/>
      <c r="D81" s="333" t="s">
        <v>23</v>
      </c>
      <c r="E81" s="333" t="s">
        <v>26</v>
      </c>
      <c r="F81" s="333" t="s">
        <v>27</v>
      </c>
      <c r="G81" s="333" t="s">
        <v>26</v>
      </c>
      <c r="H81" s="333" t="s">
        <v>27</v>
      </c>
      <c r="I81" s="333" t="s">
        <v>26</v>
      </c>
      <c r="J81" s="333" t="s">
        <v>27</v>
      </c>
      <c r="K81" s="333" t="s">
        <v>26</v>
      </c>
      <c r="L81" s="333" t="s">
        <v>27</v>
      </c>
      <c r="M81" s="333" t="s">
        <v>26</v>
      </c>
      <c r="N81" s="333" t="s">
        <v>27</v>
      </c>
      <c r="O81" s="333" t="s">
        <v>26</v>
      </c>
      <c r="P81" s="333" t="s">
        <v>27</v>
      </c>
      <c r="Q81" s="333" t="s">
        <v>26</v>
      </c>
      <c r="R81" s="333" t="s">
        <v>27</v>
      </c>
      <c r="S81" s="333" t="s">
        <v>26</v>
      </c>
      <c r="T81" s="333" t="s">
        <v>27</v>
      </c>
      <c r="U81" s="333" t="s">
        <v>26</v>
      </c>
      <c r="V81" s="333" t="s">
        <v>27</v>
      </c>
      <c r="W81" s="333" t="s">
        <v>28</v>
      </c>
      <c r="X81" s="333" t="s">
        <v>29</v>
      </c>
      <c r="Y81" s="333" t="s">
        <v>30</v>
      </c>
      <c r="Z81" s="333" t="s">
        <v>88</v>
      </c>
    </row>
    <row r="82" spans="1:26" x14ac:dyDescent="0.25">
      <c r="A82" s="9"/>
      <c r="B82" s="333"/>
      <c r="C82" s="333"/>
      <c r="D82" s="333"/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Q82" s="333"/>
      <c r="R82" s="333"/>
      <c r="S82" s="333"/>
      <c r="T82" s="333"/>
      <c r="U82" s="333"/>
      <c r="V82" s="333"/>
      <c r="W82" s="333"/>
      <c r="X82" s="333"/>
      <c r="Y82" s="333"/>
      <c r="Z82" s="333"/>
    </row>
    <row r="83" spans="1:26" x14ac:dyDescent="0.25">
      <c r="A83" s="9"/>
      <c r="B83" s="334" t="s">
        <v>89</v>
      </c>
      <c r="C83" s="334"/>
      <c r="D83" s="334" t="s">
        <v>33</v>
      </c>
      <c r="E83" s="69" t="s">
        <v>36</v>
      </c>
      <c r="F83" s="69" t="s">
        <v>36</v>
      </c>
      <c r="G83" s="69" t="s">
        <v>36</v>
      </c>
      <c r="H83" s="69" t="s">
        <v>36</v>
      </c>
      <c r="I83" s="69" t="s">
        <v>36</v>
      </c>
      <c r="J83" s="69" t="s">
        <v>36</v>
      </c>
      <c r="K83" s="69" t="s">
        <v>36</v>
      </c>
      <c r="L83" s="69" t="s">
        <v>36</v>
      </c>
      <c r="M83" s="69" t="s">
        <v>36</v>
      </c>
      <c r="N83" s="69" t="s">
        <v>36</v>
      </c>
      <c r="O83" s="69" t="s">
        <v>36</v>
      </c>
      <c r="P83" s="69" t="s">
        <v>36</v>
      </c>
      <c r="Q83" s="69" t="s">
        <v>36</v>
      </c>
      <c r="R83" s="69" t="s">
        <v>36</v>
      </c>
      <c r="S83" s="69" t="s">
        <v>36</v>
      </c>
      <c r="T83" s="69" t="s">
        <v>36</v>
      </c>
      <c r="U83" s="69" t="s">
        <v>36</v>
      </c>
      <c r="V83" s="69" t="s">
        <v>36</v>
      </c>
      <c r="W83" s="69" t="s">
        <v>36</v>
      </c>
      <c r="X83" s="69" t="s">
        <v>36</v>
      </c>
      <c r="Y83" s="69" t="s">
        <v>36</v>
      </c>
      <c r="Z83" s="69" t="s">
        <v>36</v>
      </c>
    </row>
    <row r="84" spans="1:26" x14ac:dyDescent="0.25">
      <c r="A84" s="9"/>
      <c r="B84" s="334"/>
      <c r="C84" s="334"/>
      <c r="D84" s="334"/>
      <c r="E84" s="72" t="s">
        <v>37</v>
      </c>
      <c r="F84" s="72" t="s">
        <v>37</v>
      </c>
      <c r="G84" s="72" t="s">
        <v>37</v>
      </c>
      <c r="H84" s="72" t="s">
        <v>37</v>
      </c>
      <c r="I84" s="72" t="s">
        <v>37</v>
      </c>
      <c r="J84" s="72" t="s">
        <v>37</v>
      </c>
      <c r="K84" s="72" t="s">
        <v>37</v>
      </c>
      <c r="L84" s="72" t="s">
        <v>37</v>
      </c>
      <c r="M84" s="72" t="s">
        <v>37</v>
      </c>
      <c r="N84" s="72" t="s">
        <v>37</v>
      </c>
      <c r="O84" s="72" t="s">
        <v>37</v>
      </c>
      <c r="P84" s="72" t="s">
        <v>37</v>
      </c>
      <c r="Q84" s="72" t="s">
        <v>37</v>
      </c>
      <c r="R84" s="72" t="s">
        <v>37</v>
      </c>
      <c r="S84" s="72" t="s">
        <v>37</v>
      </c>
      <c r="T84" s="72" t="s">
        <v>37</v>
      </c>
      <c r="U84" s="72" t="s">
        <v>37</v>
      </c>
      <c r="V84" s="72" t="s">
        <v>37</v>
      </c>
      <c r="W84" s="72" t="s">
        <v>37</v>
      </c>
      <c r="X84" s="72" t="s">
        <v>37</v>
      </c>
      <c r="Y84" s="72" t="s">
        <v>37</v>
      </c>
      <c r="Z84" s="72" t="s">
        <v>37</v>
      </c>
    </row>
    <row r="85" spans="1:26" ht="42.75" x14ac:dyDescent="0.25">
      <c r="A85" s="223">
        <v>23200</v>
      </c>
      <c r="B85" s="239" t="s">
        <v>109</v>
      </c>
      <c r="C85" s="225"/>
      <c r="D85" s="225" t="s">
        <v>40</v>
      </c>
      <c r="E85" s="226"/>
      <c r="F85" s="226"/>
      <c r="G85" s="226" t="s">
        <v>384</v>
      </c>
      <c r="H85" s="226" t="s">
        <v>384</v>
      </c>
      <c r="I85" s="226" t="s">
        <v>384</v>
      </c>
      <c r="J85" s="226" t="s">
        <v>384</v>
      </c>
      <c r="K85" s="226" t="s">
        <v>384</v>
      </c>
      <c r="L85" s="226" t="s">
        <v>384</v>
      </c>
      <c r="M85" s="226"/>
      <c r="N85" s="226"/>
      <c r="O85" s="226"/>
      <c r="P85" s="226"/>
      <c r="Q85" s="226"/>
      <c r="R85" s="226"/>
      <c r="S85" s="226" t="s">
        <v>384</v>
      </c>
      <c r="T85" s="226" t="s">
        <v>384</v>
      </c>
      <c r="U85" s="226"/>
      <c r="V85" s="226"/>
      <c r="W85" s="225"/>
      <c r="X85" s="225" t="s">
        <v>95</v>
      </c>
      <c r="Y85" s="227">
        <v>15000</v>
      </c>
      <c r="Z85" s="227">
        <v>15000</v>
      </c>
    </row>
    <row r="86" spans="1:26" ht="42.75" x14ac:dyDescent="0.25">
      <c r="A86" s="223">
        <v>23200</v>
      </c>
      <c r="B86" s="239" t="s">
        <v>109</v>
      </c>
      <c r="C86" s="225"/>
      <c r="D86" s="225" t="s">
        <v>40</v>
      </c>
      <c r="E86" s="226"/>
      <c r="F86" s="226"/>
      <c r="G86" s="226" t="s">
        <v>341</v>
      </c>
      <c r="H86" s="226" t="s">
        <v>341</v>
      </c>
      <c r="I86" s="226" t="s">
        <v>341</v>
      </c>
      <c r="J86" s="226" t="s">
        <v>341</v>
      </c>
      <c r="K86" s="226" t="s">
        <v>341</v>
      </c>
      <c r="L86" s="226" t="s">
        <v>341</v>
      </c>
      <c r="M86" s="226"/>
      <c r="N86" s="226"/>
      <c r="O86" s="226"/>
      <c r="P86" s="226"/>
      <c r="Q86" s="226"/>
      <c r="R86" s="226"/>
      <c r="S86" s="226" t="s">
        <v>341</v>
      </c>
      <c r="T86" s="226" t="s">
        <v>341</v>
      </c>
      <c r="U86" s="226"/>
      <c r="V86" s="226"/>
      <c r="W86" s="225"/>
      <c r="X86" s="225" t="s">
        <v>99</v>
      </c>
      <c r="Y86" s="227">
        <v>15000</v>
      </c>
      <c r="Z86" s="227">
        <v>15000</v>
      </c>
    </row>
    <row r="87" spans="1:26" ht="42.75" x14ac:dyDescent="0.25">
      <c r="A87" s="223">
        <v>23200</v>
      </c>
      <c r="B87" s="239" t="s">
        <v>109</v>
      </c>
      <c r="C87" s="225"/>
      <c r="D87" s="225" t="s">
        <v>40</v>
      </c>
      <c r="E87" s="226"/>
      <c r="F87" s="226"/>
      <c r="G87" s="226" t="s">
        <v>385</v>
      </c>
      <c r="H87" s="226" t="s">
        <v>385</v>
      </c>
      <c r="I87" s="226" t="s">
        <v>385</v>
      </c>
      <c r="J87" s="226" t="s">
        <v>385</v>
      </c>
      <c r="K87" s="226" t="s">
        <v>385</v>
      </c>
      <c r="L87" s="226" t="s">
        <v>385</v>
      </c>
      <c r="M87" s="226"/>
      <c r="N87" s="226"/>
      <c r="O87" s="226"/>
      <c r="P87" s="226"/>
      <c r="Q87" s="226"/>
      <c r="R87" s="226"/>
      <c r="S87" s="226" t="s">
        <v>385</v>
      </c>
      <c r="T87" s="226" t="s">
        <v>385</v>
      </c>
      <c r="U87" s="226"/>
      <c r="V87" s="226"/>
      <c r="W87" s="225"/>
      <c r="X87" s="225" t="s">
        <v>103</v>
      </c>
      <c r="Y87" s="227">
        <v>20000</v>
      </c>
      <c r="Z87" s="227">
        <v>20000</v>
      </c>
    </row>
    <row r="88" spans="1:26" ht="42.75" x14ac:dyDescent="0.25">
      <c r="A88" s="223">
        <v>23360</v>
      </c>
      <c r="B88" s="239" t="s">
        <v>386</v>
      </c>
      <c r="C88" s="225"/>
      <c r="D88" s="225" t="s">
        <v>40</v>
      </c>
      <c r="E88" s="226"/>
      <c r="F88" s="226"/>
      <c r="G88" s="226" t="s">
        <v>384</v>
      </c>
      <c r="H88" s="226" t="s">
        <v>384</v>
      </c>
      <c r="I88" s="226" t="s">
        <v>384</v>
      </c>
      <c r="J88" s="226" t="s">
        <v>384</v>
      </c>
      <c r="K88" s="226" t="s">
        <v>384</v>
      </c>
      <c r="L88" s="226" t="s">
        <v>384</v>
      </c>
      <c r="M88" s="226"/>
      <c r="N88" s="226"/>
      <c r="O88" s="226"/>
      <c r="P88" s="226"/>
      <c r="Q88" s="226"/>
      <c r="R88" s="226"/>
      <c r="S88" s="226" t="s">
        <v>384</v>
      </c>
      <c r="T88" s="226" t="s">
        <v>384</v>
      </c>
      <c r="U88" s="226"/>
      <c r="V88" s="226"/>
      <c r="W88" s="225"/>
      <c r="X88" s="225" t="s">
        <v>95</v>
      </c>
      <c r="Y88" s="227">
        <v>18000</v>
      </c>
      <c r="Z88" s="227">
        <v>18000</v>
      </c>
    </row>
    <row r="89" spans="1:26" ht="28.5" x14ac:dyDescent="0.25">
      <c r="A89" s="223">
        <v>23360</v>
      </c>
      <c r="B89" s="239" t="s">
        <v>387</v>
      </c>
      <c r="C89" s="225"/>
      <c r="D89" s="225" t="s">
        <v>40</v>
      </c>
      <c r="E89" s="226"/>
      <c r="F89" s="226"/>
      <c r="G89" s="226" t="s">
        <v>340</v>
      </c>
      <c r="H89" s="226" t="s">
        <v>340</v>
      </c>
      <c r="I89" s="226" t="s">
        <v>388</v>
      </c>
      <c r="J89" s="226" t="s">
        <v>340</v>
      </c>
      <c r="K89" s="226" t="s">
        <v>340</v>
      </c>
      <c r="L89" s="226" t="s">
        <v>340</v>
      </c>
      <c r="M89" s="226"/>
      <c r="N89" s="226"/>
      <c r="O89" s="226"/>
      <c r="P89" s="226"/>
      <c r="Q89" s="226"/>
      <c r="R89" s="226"/>
      <c r="S89" s="226" t="s">
        <v>340</v>
      </c>
      <c r="T89" s="226" t="s">
        <v>340</v>
      </c>
      <c r="U89" s="226"/>
      <c r="V89" s="226"/>
      <c r="W89" s="225"/>
      <c r="X89" s="225" t="s">
        <v>99</v>
      </c>
      <c r="Y89" s="227">
        <v>18000</v>
      </c>
      <c r="Z89" s="227">
        <v>18000</v>
      </c>
    </row>
    <row r="90" spans="1:26" ht="28.5" x14ac:dyDescent="0.25">
      <c r="A90" s="223">
        <v>23360</v>
      </c>
      <c r="B90" s="239" t="s">
        <v>387</v>
      </c>
      <c r="C90" s="225"/>
      <c r="D90" s="225" t="s">
        <v>40</v>
      </c>
      <c r="E90" s="226"/>
      <c r="F90" s="226"/>
      <c r="G90" s="226" t="s">
        <v>389</v>
      </c>
      <c r="H90" s="226" t="s">
        <v>389</v>
      </c>
      <c r="I90" s="226" t="s">
        <v>389</v>
      </c>
      <c r="J90" s="226" t="s">
        <v>389</v>
      </c>
      <c r="K90" s="226" t="s">
        <v>389</v>
      </c>
      <c r="L90" s="226" t="s">
        <v>389</v>
      </c>
      <c r="M90" s="226"/>
      <c r="N90" s="226"/>
      <c r="O90" s="226"/>
      <c r="P90" s="226"/>
      <c r="Q90" s="226"/>
      <c r="R90" s="226"/>
      <c r="S90" s="226" t="s">
        <v>389</v>
      </c>
      <c r="T90" s="226" t="s">
        <v>389</v>
      </c>
      <c r="U90" s="226"/>
      <c r="V90" s="226"/>
      <c r="W90" s="225"/>
      <c r="X90" s="225" t="s">
        <v>103</v>
      </c>
      <c r="Y90" s="227">
        <v>20800</v>
      </c>
      <c r="Z90" s="227">
        <v>20800</v>
      </c>
    </row>
    <row r="91" spans="1:26" ht="42.75" x14ac:dyDescent="0.25">
      <c r="A91" s="223">
        <v>25300</v>
      </c>
      <c r="B91" s="239" t="s">
        <v>390</v>
      </c>
      <c r="C91" s="225"/>
      <c r="D91" s="225" t="s">
        <v>40</v>
      </c>
      <c r="E91" s="226"/>
      <c r="F91" s="226"/>
      <c r="G91" s="226" t="s">
        <v>340</v>
      </c>
      <c r="H91" s="226" t="s">
        <v>340</v>
      </c>
      <c r="I91" s="226" t="s">
        <v>340</v>
      </c>
      <c r="J91" s="226" t="s">
        <v>340</v>
      </c>
      <c r="K91" s="226" t="s">
        <v>340</v>
      </c>
      <c r="L91" s="226" t="s">
        <v>340</v>
      </c>
      <c r="M91" s="226"/>
      <c r="N91" s="226"/>
      <c r="O91" s="226"/>
      <c r="P91" s="226"/>
      <c r="Q91" s="226"/>
      <c r="R91" s="226"/>
      <c r="S91" s="226" t="s">
        <v>340</v>
      </c>
      <c r="T91" s="226" t="s">
        <v>340</v>
      </c>
      <c r="U91" s="226"/>
      <c r="V91" s="226"/>
      <c r="W91" s="225"/>
      <c r="X91" s="225" t="s">
        <v>99</v>
      </c>
      <c r="Y91" s="227">
        <v>17500</v>
      </c>
      <c r="Z91" s="227">
        <v>17500</v>
      </c>
    </row>
    <row r="92" spans="1:26" ht="42.75" x14ac:dyDescent="0.25">
      <c r="A92" s="223">
        <v>25300</v>
      </c>
      <c r="B92" s="239" t="s">
        <v>390</v>
      </c>
      <c r="C92" s="225"/>
      <c r="D92" s="225" t="s">
        <v>40</v>
      </c>
      <c r="E92" s="226"/>
      <c r="F92" s="226"/>
      <c r="G92" s="226" t="s">
        <v>385</v>
      </c>
      <c r="H92" s="226" t="s">
        <v>385</v>
      </c>
      <c r="I92" s="226" t="s">
        <v>385</v>
      </c>
      <c r="J92" s="226" t="s">
        <v>385</v>
      </c>
      <c r="K92" s="226" t="s">
        <v>385</v>
      </c>
      <c r="L92" s="226" t="s">
        <v>385</v>
      </c>
      <c r="M92" s="226"/>
      <c r="N92" s="226"/>
      <c r="O92" s="226"/>
      <c r="P92" s="226"/>
      <c r="Q92" s="226"/>
      <c r="R92" s="226"/>
      <c r="S92" s="226" t="s">
        <v>385</v>
      </c>
      <c r="T92" s="226" t="s">
        <v>385</v>
      </c>
      <c r="U92" s="226"/>
      <c r="V92" s="226"/>
      <c r="W92" s="225"/>
      <c r="X92" s="225" t="s">
        <v>382</v>
      </c>
      <c r="Y92" s="227">
        <v>17500</v>
      </c>
      <c r="Z92" s="227">
        <v>17500</v>
      </c>
    </row>
    <row r="93" spans="1:26" x14ac:dyDescent="0.25">
      <c r="A93" s="223">
        <v>29100</v>
      </c>
      <c r="B93" s="239" t="s">
        <v>214</v>
      </c>
      <c r="C93" s="225"/>
      <c r="D93" s="228" t="s">
        <v>43</v>
      </c>
      <c r="E93" s="226"/>
      <c r="F93" s="226"/>
      <c r="G93" s="226" t="s">
        <v>340</v>
      </c>
      <c r="H93" s="226" t="s">
        <v>340</v>
      </c>
      <c r="I93" s="226" t="s">
        <v>340</v>
      </c>
      <c r="J93" s="226" t="s">
        <v>340</v>
      </c>
      <c r="K93" s="226" t="s">
        <v>340</v>
      </c>
      <c r="L93" s="226" t="s">
        <v>340</v>
      </c>
      <c r="M93" s="226"/>
      <c r="N93" s="226"/>
      <c r="O93" s="226"/>
      <c r="P93" s="226"/>
      <c r="Q93" s="226"/>
      <c r="R93" s="226"/>
      <c r="S93" s="226" t="s">
        <v>341</v>
      </c>
      <c r="T93" s="226" t="s">
        <v>341</v>
      </c>
      <c r="U93" s="226"/>
      <c r="V93" s="226"/>
      <c r="W93" s="225"/>
      <c r="X93" s="225" t="s">
        <v>376</v>
      </c>
      <c r="Y93" s="227">
        <v>187645</v>
      </c>
      <c r="Z93" s="227">
        <v>187645</v>
      </c>
    </row>
    <row r="94" spans="1:26" x14ac:dyDescent="0.25">
      <c r="A94" s="223">
        <v>29100</v>
      </c>
      <c r="B94" s="239" t="s">
        <v>214</v>
      </c>
      <c r="C94" s="225"/>
      <c r="D94" s="225" t="s">
        <v>43</v>
      </c>
      <c r="E94" s="226"/>
      <c r="F94" s="226"/>
      <c r="G94" s="226" t="s">
        <v>385</v>
      </c>
      <c r="H94" s="226" t="s">
        <v>385</v>
      </c>
      <c r="I94" s="226" t="s">
        <v>385</v>
      </c>
      <c r="J94" s="226" t="s">
        <v>385</v>
      </c>
      <c r="K94" s="226" t="s">
        <v>385</v>
      </c>
      <c r="L94" s="226" t="s">
        <v>385</v>
      </c>
      <c r="M94" s="226"/>
      <c r="N94" s="226"/>
      <c r="O94" s="226"/>
      <c r="P94" s="226"/>
      <c r="Q94" s="226"/>
      <c r="R94" s="226"/>
      <c r="S94" s="226" t="s">
        <v>385</v>
      </c>
      <c r="T94" s="226" t="s">
        <v>385</v>
      </c>
      <c r="U94" s="226"/>
      <c r="V94" s="226"/>
      <c r="W94" s="226"/>
      <c r="X94" s="225" t="s">
        <v>382</v>
      </c>
      <c r="Y94" s="227">
        <v>187645</v>
      </c>
      <c r="Z94" s="227">
        <v>187645</v>
      </c>
    </row>
    <row r="95" spans="1:26" x14ac:dyDescent="0.25">
      <c r="A95" s="223">
        <v>33100</v>
      </c>
      <c r="B95" s="239" t="s">
        <v>351</v>
      </c>
      <c r="C95" s="225"/>
      <c r="D95" s="225" t="s">
        <v>40</v>
      </c>
      <c r="E95" s="226"/>
      <c r="F95" s="226"/>
      <c r="G95" s="226" t="s">
        <v>384</v>
      </c>
      <c r="H95" s="226" t="s">
        <v>384</v>
      </c>
      <c r="I95" s="226" t="s">
        <v>384</v>
      </c>
      <c r="J95" s="226" t="s">
        <v>384</v>
      </c>
      <c r="K95" s="226" t="s">
        <v>384</v>
      </c>
      <c r="L95" s="226" t="s">
        <v>384</v>
      </c>
      <c r="M95" s="226"/>
      <c r="N95" s="226"/>
      <c r="O95" s="226"/>
      <c r="P95" s="226"/>
      <c r="Q95" s="226"/>
      <c r="R95" s="226"/>
      <c r="S95" s="226" t="s">
        <v>384</v>
      </c>
      <c r="T95" s="226" t="s">
        <v>384</v>
      </c>
      <c r="U95" s="226"/>
      <c r="V95" s="226"/>
      <c r="W95" s="226"/>
      <c r="X95" s="225" t="s">
        <v>356</v>
      </c>
      <c r="Y95" s="227">
        <v>40000</v>
      </c>
      <c r="Z95" s="227">
        <v>40000</v>
      </c>
    </row>
    <row r="96" spans="1:26" x14ac:dyDescent="0.25">
      <c r="A96" s="223">
        <v>33100</v>
      </c>
      <c r="B96" s="239" t="s">
        <v>351</v>
      </c>
      <c r="C96" s="225"/>
      <c r="D96" s="225" t="s">
        <v>40</v>
      </c>
      <c r="E96" s="226"/>
      <c r="F96" s="226"/>
      <c r="G96" s="226" t="s">
        <v>341</v>
      </c>
      <c r="H96" s="226" t="s">
        <v>341</v>
      </c>
      <c r="I96" s="226" t="s">
        <v>341</v>
      </c>
      <c r="J96" s="226" t="s">
        <v>341</v>
      </c>
      <c r="K96" s="226" t="s">
        <v>341</v>
      </c>
      <c r="L96" s="226" t="s">
        <v>341</v>
      </c>
      <c r="M96" s="226"/>
      <c r="N96" s="226"/>
      <c r="O96" s="226"/>
      <c r="P96" s="226"/>
      <c r="Q96" s="226"/>
      <c r="R96" s="226"/>
      <c r="S96" s="226" t="s">
        <v>341</v>
      </c>
      <c r="T96" s="226" t="s">
        <v>341</v>
      </c>
      <c r="U96" s="226"/>
      <c r="V96" s="226"/>
      <c r="W96" s="225"/>
      <c r="X96" s="225" t="s">
        <v>376</v>
      </c>
      <c r="Y96" s="227">
        <v>30000</v>
      </c>
      <c r="Z96" s="227">
        <v>30000</v>
      </c>
    </row>
    <row r="97" spans="1:26" x14ac:dyDescent="0.25">
      <c r="A97" s="435">
        <v>33100</v>
      </c>
      <c r="B97" s="424" t="s">
        <v>351</v>
      </c>
      <c r="C97" s="426"/>
      <c r="D97" s="432" t="s">
        <v>40</v>
      </c>
      <c r="E97" s="229"/>
      <c r="F97" s="229"/>
      <c r="G97" s="430" t="s">
        <v>385</v>
      </c>
      <c r="H97" s="430" t="s">
        <v>385</v>
      </c>
      <c r="I97" s="430" t="s">
        <v>385</v>
      </c>
      <c r="J97" s="430" t="s">
        <v>385</v>
      </c>
      <c r="K97" s="430" t="s">
        <v>385</v>
      </c>
      <c r="L97" s="430" t="s">
        <v>385</v>
      </c>
      <c r="M97" s="430"/>
      <c r="N97" s="430"/>
      <c r="O97" s="430"/>
      <c r="P97" s="430"/>
      <c r="Q97" s="430"/>
      <c r="R97" s="430"/>
      <c r="S97" s="430" t="s">
        <v>385</v>
      </c>
      <c r="T97" s="430" t="s">
        <v>385</v>
      </c>
      <c r="U97" s="430"/>
      <c r="V97" s="430"/>
      <c r="W97" s="432"/>
      <c r="X97" s="432" t="s">
        <v>107</v>
      </c>
      <c r="Y97" s="422">
        <v>30000</v>
      </c>
      <c r="Z97" s="422">
        <v>30000</v>
      </c>
    </row>
    <row r="98" spans="1:26" x14ac:dyDescent="0.25">
      <c r="A98" s="435"/>
      <c r="B98" s="425"/>
      <c r="C98" s="426"/>
      <c r="D98" s="433"/>
      <c r="E98" s="230"/>
      <c r="F98" s="230"/>
      <c r="G98" s="431"/>
      <c r="H98" s="431"/>
      <c r="I98" s="431"/>
      <c r="J98" s="431"/>
      <c r="K98" s="431"/>
      <c r="L98" s="431"/>
      <c r="M98" s="431"/>
      <c r="N98" s="431"/>
      <c r="O98" s="431"/>
      <c r="P98" s="431"/>
      <c r="Q98" s="431"/>
      <c r="R98" s="431"/>
      <c r="S98" s="431"/>
      <c r="T98" s="431"/>
      <c r="U98" s="431"/>
      <c r="V98" s="431"/>
      <c r="W98" s="433"/>
      <c r="X98" s="433"/>
      <c r="Y98" s="423"/>
      <c r="Z98" s="423"/>
    </row>
    <row r="99" spans="1:26" x14ac:dyDescent="0.25">
      <c r="A99" s="223">
        <v>34400</v>
      </c>
      <c r="B99" s="239" t="s">
        <v>231</v>
      </c>
      <c r="C99" s="225"/>
      <c r="D99" s="225" t="s">
        <v>40</v>
      </c>
      <c r="E99" s="226"/>
      <c r="F99" s="226"/>
      <c r="G99" s="226" t="s">
        <v>384</v>
      </c>
      <c r="H99" s="226" t="s">
        <v>384</v>
      </c>
      <c r="I99" s="226" t="s">
        <v>384</v>
      </c>
      <c r="J99" s="226" t="s">
        <v>384</v>
      </c>
      <c r="K99" s="226" t="s">
        <v>384</v>
      </c>
      <c r="L99" s="226" t="s">
        <v>384</v>
      </c>
      <c r="M99" s="226"/>
      <c r="N99" s="226"/>
      <c r="O99" s="226"/>
      <c r="P99" s="226"/>
      <c r="Q99" s="226"/>
      <c r="R99" s="226"/>
      <c r="S99" s="226" t="s">
        <v>384</v>
      </c>
      <c r="T99" s="226" t="s">
        <v>384</v>
      </c>
      <c r="U99" s="226"/>
      <c r="V99" s="226"/>
      <c r="W99" s="225"/>
      <c r="X99" s="225" t="s">
        <v>356</v>
      </c>
      <c r="Y99" s="227">
        <v>75000</v>
      </c>
      <c r="Z99" s="227">
        <v>75000</v>
      </c>
    </row>
    <row r="100" spans="1:26" x14ac:dyDescent="0.25">
      <c r="A100" s="223">
        <v>34400</v>
      </c>
      <c r="B100" s="239" t="s">
        <v>231</v>
      </c>
      <c r="C100" s="225"/>
      <c r="D100" s="225" t="s">
        <v>40</v>
      </c>
      <c r="E100" s="226"/>
      <c r="F100" s="226"/>
      <c r="G100" s="226" t="s">
        <v>341</v>
      </c>
      <c r="H100" s="226" t="s">
        <v>341</v>
      </c>
      <c r="I100" s="226" t="s">
        <v>341</v>
      </c>
      <c r="J100" s="226" t="s">
        <v>341</v>
      </c>
      <c r="K100" s="226" t="s">
        <v>341</v>
      </c>
      <c r="L100" s="226" t="s">
        <v>341</v>
      </c>
      <c r="M100" s="226"/>
      <c r="N100" s="226"/>
      <c r="O100" s="226"/>
      <c r="P100" s="226"/>
      <c r="Q100" s="226"/>
      <c r="R100" s="226"/>
      <c r="S100" s="226" t="s">
        <v>341</v>
      </c>
      <c r="T100" s="226" t="s">
        <v>341</v>
      </c>
      <c r="U100" s="226"/>
      <c r="V100" s="226"/>
      <c r="W100" s="225"/>
      <c r="X100" s="225" t="s">
        <v>376</v>
      </c>
      <c r="Y100" s="227">
        <v>75000</v>
      </c>
      <c r="Z100" s="227">
        <v>75000</v>
      </c>
    </row>
    <row r="101" spans="1:26" x14ac:dyDescent="0.25">
      <c r="A101" s="223">
        <v>34400</v>
      </c>
      <c r="B101" s="239" t="s">
        <v>231</v>
      </c>
      <c r="C101" s="225"/>
      <c r="D101" s="225" t="s">
        <v>40</v>
      </c>
      <c r="E101" s="226"/>
      <c r="F101" s="226"/>
      <c r="G101" s="226" t="s">
        <v>385</v>
      </c>
      <c r="H101" s="226" t="s">
        <v>385</v>
      </c>
      <c r="I101" s="226" t="s">
        <v>385</v>
      </c>
      <c r="J101" s="226" t="s">
        <v>385</v>
      </c>
      <c r="K101" s="226" t="s">
        <v>385</v>
      </c>
      <c r="L101" s="226" t="s">
        <v>385</v>
      </c>
      <c r="M101" s="226"/>
      <c r="N101" s="226"/>
      <c r="O101" s="226"/>
      <c r="P101" s="226"/>
      <c r="Q101" s="226"/>
      <c r="R101" s="226"/>
      <c r="S101" s="226" t="s">
        <v>385</v>
      </c>
      <c r="T101" s="226" t="s">
        <v>385</v>
      </c>
      <c r="U101" s="226"/>
      <c r="V101" s="226"/>
      <c r="W101" s="225"/>
      <c r="X101" s="225" t="s">
        <v>107</v>
      </c>
      <c r="Y101" s="227">
        <v>63100</v>
      </c>
      <c r="Z101" s="227">
        <v>63100</v>
      </c>
    </row>
    <row r="102" spans="1:26" ht="28.5" x14ac:dyDescent="0.25">
      <c r="A102" s="223">
        <v>35210</v>
      </c>
      <c r="B102" s="240" t="s">
        <v>391</v>
      </c>
      <c r="C102" s="225"/>
      <c r="D102" s="225" t="s">
        <v>43</v>
      </c>
      <c r="E102" s="226"/>
      <c r="F102" s="226"/>
      <c r="G102" s="226" t="s">
        <v>384</v>
      </c>
      <c r="H102" s="226" t="s">
        <v>384</v>
      </c>
      <c r="I102" s="226" t="s">
        <v>384</v>
      </c>
      <c r="J102" s="226" t="s">
        <v>384</v>
      </c>
      <c r="K102" s="226" t="s">
        <v>384</v>
      </c>
      <c r="L102" s="226" t="s">
        <v>384</v>
      </c>
      <c r="M102" s="226"/>
      <c r="N102" s="226"/>
      <c r="O102" s="226"/>
      <c r="P102" s="226"/>
      <c r="Q102" s="226"/>
      <c r="R102" s="226"/>
      <c r="S102" s="226" t="s">
        <v>384</v>
      </c>
      <c r="T102" s="226" t="s">
        <v>384</v>
      </c>
      <c r="U102" s="226"/>
      <c r="V102" s="226"/>
      <c r="W102" s="225"/>
      <c r="X102" s="225" t="s">
        <v>356</v>
      </c>
      <c r="Y102" s="227">
        <v>100000</v>
      </c>
      <c r="Z102" s="227">
        <v>100000</v>
      </c>
    </row>
    <row r="103" spans="1:26" ht="28.5" x14ac:dyDescent="0.25">
      <c r="A103" s="223">
        <v>35210</v>
      </c>
      <c r="B103" s="239" t="s">
        <v>391</v>
      </c>
      <c r="C103" s="225"/>
      <c r="D103" s="225" t="s">
        <v>43</v>
      </c>
      <c r="E103" s="226"/>
      <c r="F103" s="226"/>
      <c r="G103" s="226" t="s">
        <v>101</v>
      </c>
      <c r="H103" s="226" t="s">
        <v>101</v>
      </c>
      <c r="I103" s="226" t="s">
        <v>101</v>
      </c>
      <c r="J103" s="226" t="s">
        <v>101</v>
      </c>
      <c r="K103" s="226" t="s">
        <v>101</v>
      </c>
      <c r="L103" s="226" t="s">
        <v>101</v>
      </c>
      <c r="M103" s="226"/>
      <c r="N103" s="226"/>
      <c r="O103" s="226"/>
      <c r="P103" s="226"/>
      <c r="Q103" s="226"/>
      <c r="R103" s="226"/>
      <c r="S103" s="226" t="s">
        <v>101</v>
      </c>
      <c r="T103" s="226" t="s">
        <v>101</v>
      </c>
      <c r="U103" s="226"/>
      <c r="V103" s="226"/>
      <c r="W103" s="225"/>
      <c r="X103" s="225" t="s">
        <v>392</v>
      </c>
      <c r="Y103" s="227">
        <v>100000</v>
      </c>
      <c r="Z103" s="227">
        <v>100000</v>
      </c>
    </row>
    <row r="104" spans="1:26" ht="7.5" customHeight="1" x14ac:dyDescent="0.25">
      <c r="A104" s="434">
        <v>35500</v>
      </c>
      <c r="B104" s="424" t="s">
        <v>393</v>
      </c>
      <c r="C104" s="426"/>
      <c r="D104" s="432" t="s">
        <v>40</v>
      </c>
      <c r="E104" s="430"/>
      <c r="F104" s="430"/>
      <c r="G104" s="430" t="s">
        <v>384</v>
      </c>
      <c r="H104" s="430" t="s">
        <v>384</v>
      </c>
      <c r="I104" s="430" t="s">
        <v>384</v>
      </c>
      <c r="J104" s="430" t="s">
        <v>384</v>
      </c>
      <c r="K104" s="430" t="s">
        <v>384</v>
      </c>
      <c r="L104" s="430" t="s">
        <v>384</v>
      </c>
      <c r="M104" s="430"/>
      <c r="N104" s="430"/>
      <c r="O104" s="430"/>
      <c r="P104" s="430"/>
      <c r="Q104" s="430"/>
      <c r="R104" s="430"/>
      <c r="S104" s="430" t="s">
        <v>384</v>
      </c>
      <c r="T104" s="430" t="s">
        <v>384</v>
      </c>
      <c r="U104" s="430"/>
      <c r="V104" s="430"/>
      <c r="W104" s="432"/>
      <c r="X104" s="432" t="s">
        <v>356</v>
      </c>
      <c r="Y104" s="422">
        <v>20000</v>
      </c>
      <c r="Z104" s="422">
        <v>20000</v>
      </c>
    </row>
    <row r="105" spans="1:26" ht="7.5" customHeight="1" x14ac:dyDescent="0.25">
      <c r="A105" s="434"/>
      <c r="B105" s="425"/>
      <c r="C105" s="426"/>
      <c r="D105" s="433"/>
      <c r="E105" s="431"/>
      <c r="F105" s="431"/>
      <c r="G105" s="431"/>
      <c r="H105" s="431"/>
      <c r="I105" s="431"/>
      <c r="J105" s="431"/>
      <c r="K105" s="431"/>
      <c r="L105" s="431"/>
      <c r="M105" s="431"/>
      <c r="N105" s="431"/>
      <c r="O105" s="431"/>
      <c r="P105" s="431"/>
      <c r="Q105" s="431"/>
      <c r="R105" s="431"/>
      <c r="S105" s="431"/>
      <c r="T105" s="431"/>
      <c r="U105" s="431"/>
      <c r="V105" s="431"/>
      <c r="W105" s="433"/>
      <c r="X105" s="433"/>
      <c r="Y105" s="423"/>
      <c r="Z105" s="423"/>
    </row>
    <row r="106" spans="1:26" x14ac:dyDescent="0.25">
      <c r="A106" s="232">
        <v>35500</v>
      </c>
      <c r="B106" s="424" t="s">
        <v>393</v>
      </c>
      <c r="C106" s="225"/>
      <c r="D106" s="225" t="s">
        <v>40</v>
      </c>
      <c r="E106" s="226"/>
      <c r="F106" s="226"/>
      <c r="G106" s="226" t="s">
        <v>341</v>
      </c>
      <c r="H106" s="226" t="s">
        <v>341</v>
      </c>
      <c r="I106" s="226" t="s">
        <v>341</v>
      </c>
      <c r="J106" s="226" t="s">
        <v>341</v>
      </c>
      <c r="K106" s="226" t="s">
        <v>341</v>
      </c>
      <c r="L106" s="226" t="s">
        <v>341</v>
      </c>
      <c r="M106" s="226"/>
      <c r="N106" s="226"/>
      <c r="O106" s="226"/>
      <c r="P106" s="226"/>
      <c r="Q106" s="226"/>
      <c r="R106" s="226"/>
      <c r="S106" s="226" t="s">
        <v>341</v>
      </c>
      <c r="T106" s="226" t="s">
        <v>341</v>
      </c>
      <c r="U106" s="226"/>
      <c r="V106" s="226"/>
      <c r="W106" s="226"/>
      <c r="X106" s="226" t="s">
        <v>376</v>
      </c>
      <c r="Y106" s="227">
        <v>15000</v>
      </c>
      <c r="Z106" s="227">
        <v>15000</v>
      </c>
    </row>
    <row r="107" spans="1:26" ht="15" customHeight="1" x14ac:dyDescent="0.25">
      <c r="A107" s="223">
        <v>35500</v>
      </c>
      <c r="B107" s="425"/>
      <c r="C107" s="225"/>
      <c r="D107" s="225" t="s">
        <v>40</v>
      </c>
      <c r="E107" s="226"/>
      <c r="F107" s="226"/>
      <c r="G107" s="226" t="s">
        <v>385</v>
      </c>
      <c r="H107" s="226" t="s">
        <v>385</v>
      </c>
      <c r="I107" s="226" t="s">
        <v>385</v>
      </c>
      <c r="J107" s="226" t="s">
        <v>385</v>
      </c>
      <c r="K107" s="226" t="s">
        <v>385</v>
      </c>
      <c r="L107" s="226" t="s">
        <v>385</v>
      </c>
      <c r="M107" s="226"/>
      <c r="N107" s="226"/>
      <c r="O107" s="226"/>
      <c r="P107" s="226"/>
      <c r="Q107" s="226"/>
      <c r="R107" s="226"/>
      <c r="S107" s="226" t="s">
        <v>385</v>
      </c>
      <c r="T107" s="226" t="s">
        <v>385</v>
      </c>
      <c r="U107" s="226"/>
      <c r="V107" s="226"/>
      <c r="W107" s="226"/>
      <c r="X107" s="226" t="s">
        <v>107</v>
      </c>
      <c r="Y107" s="227">
        <v>15000</v>
      </c>
      <c r="Z107" s="227">
        <v>15000</v>
      </c>
    </row>
    <row r="108" spans="1:26" x14ac:dyDescent="0.25">
      <c r="A108" s="223">
        <v>35640</v>
      </c>
      <c r="B108" s="239" t="s">
        <v>344</v>
      </c>
      <c r="C108" s="225"/>
      <c r="D108" s="225" t="s">
        <v>40</v>
      </c>
      <c r="E108" s="226"/>
      <c r="F108" s="226"/>
      <c r="G108" s="226" t="s">
        <v>337</v>
      </c>
      <c r="H108" s="226" t="s">
        <v>337</v>
      </c>
      <c r="I108" s="226" t="s">
        <v>337</v>
      </c>
      <c r="J108" s="226" t="s">
        <v>337</v>
      </c>
      <c r="K108" s="226" t="s">
        <v>337</v>
      </c>
      <c r="L108" s="226" t="s">
        <v>337</v>
      </c>
      <c r="M108" s="226"/>
      <c r="N108" s="226"/>
      <c r="O108" s="226"/>
      <c r="P108" s="226"/>
      <c r="Q108" s="226"/>
      <c r="R108" s="226"/>
      <c r="S108" s="226" t="s">
        <v>337</v>
      </c>
      <c r="T108" s="226" t="s">
        <v>337</v>
      </c>
      <c r="U108" s="226"/>
      <c r="V108" s="226"/>
      <c r="W108" s="226"/>
      <c r="X108" s="226" t="s">
        <v>394</v>
      </c>
      <c r="Y108" s="227">
        <v>15000</v>
      </c>
      <c r="Z108" s="227">
        <v>15000</v>
      </c>
    </row>
    <row r="109" spans="1:26" ht="15" customHeight="1" x14ac:dyDescent="0.25">
      <c r="A109" s="223">
        <v>35640</v>
      </c>
      <c r="B109" s="239" t="s">
        <v>344</v>
      </c>
      <c r="C109" s="225"/>
      <c r="D109" s="225" t="s">
        <v>40</v>
      </c>
      <c r="E109" s="226"/>
      <c r="F109" s="226"/>
      <c r="G109" s="226" t="s">
        <v>384</v>
      </c>
      <c r="H109" s="226" t="s">
        <v>384</v>
      </c>
      <c r="I109" s="226" t="s">
        <v>384</v>
      </c>
      <c r="J109" s="226" t="s">
        <v>384</v>
      </c>
      <c r="K109" s="226" t="s">
        <v>384</v>
      </c>
      <c r="L109" s="226" t="s">
        <v>384</v>
      </c>
      <c r="M109" s="226"/>
      <c r="N109" s="226"/>
      <c r="O109" s="226"/>
      <c r="P109" s="226"/>
      <c r="Q109" s="226"/>
      <c r="R109" s="226"/>
      <c r="S109" s="226" t="s">
        <v>384</v>
      </c>
      <c r="T109" s="226" t="s">
        <v>384</v>
      </c>
      <c r="U109" s="226"/>
      <c r="V109" s="226"/>
      <c r="W109" s="225"/>
      <c r="X109" s="225" t="s">
        <v>394</v>
      </c>
      <c r="Y109" s="227">
        <v>15000</v>
      </c>
      <c r="Z109" s="227">
        <v>15000</v>
      </c>
    </row>
    <row r="110" spans="1:26" x14ac:dyDescent="0.25">
      <c r="A110" s="223">
        <v>35640</v>
      </c>
      <c r="B110" s="239" t="s">
        <v>344</v>
      </c>
      <c r="C110" s="225"/>
      <c r="D110" s="225" t="s">
        <v>40</v>
      </c>
      <c r="E110" s="226"/>
      <c r="F110" s="226"/>
      <c r="G110" s="226" t="s">
        <v>338</v>
      </c>
      <c r="H110" s="226" t="s">
        <v>338</v>
      </c>
      <c r="I110" s="226" t="s">
        <v>338</v>
      </c>
      <c r="J110" s="226" t="s">
        <v>338</v>
      </c>
      <c r="K110" s="226" t="s">
        <v>338</v>
      </c>
      <c r="L110" s="226" t="s">
        <v>338</v>
      </c>
      <c r="M110" s="226"/>
      <c r="N110" s="226"/>
      <c r="O110" s="226"/>
      <c r="P110" s="226"/>
      <c r="Q110" s="226"/>
      <c r="R110" s="226"/>
      <c r="S110" s="226" t="s">
        <v>338</v>
      </c>
      <c r="T110" s="226" t="s">
        <v>338</v>
      </c>
      <c r="U110" s="226"/>
      <c r="V110" s="226"/>
      <c r="W110" s="225"/>
      <c r="X110" s="225" t="s">
        <v>395</v>
      </c>
      <c r="Y110" s="227">
        <v>15000</v>
      </c>
      <c r="Z110" s="227">
        <v>15000</v>
      </c>
    </row>
    <row r="111" spans="1:26" x14ac:dyDescent="0.25">
      <c r="A111" s="223">
        <v>35640</v>
      </c>
      <c r="B111" s="239" t="s">
        <v>344</v>
      </c>
      <c r="C111" s="426"/>
      <c r="D111" s="225" t="s">
        <v>40</v>
      </c>
      <c r="E111" s="226"/>
      <c r="F111" s="226"/>
      <c r="G111" s="226" t="s">
        <v>339</v>
      </c>
      <c r="H111" s="226" t="s">
        <v>339</v>
      </c>
      <c r="I111" s="226" t="s">
        <v>339</v>
      </c>
      <c r="J111" s="226" t="s">
        <v>339</v>
      </c>
      <c r="K111" s="226" t="s">
        <v>339</v>
      </c>
      <c r="L111" s="226" t="s">
        <v>339</v>
      </c>
      <c r="M111" s="226"/>
      <c r="N111" s="226"/>
      <c r="O111" s="226"/>
      <c r="P111" s="226"/>
      <c r="Q111" s="226"/>
      <c r="R111" s="226"/>
      <c r="S111" s="226" t="s">
        <v>339</v>
      </c>
      <c r="T111" s="226" t="s">
        <v>339</v>
      </c>
      <c r="U111" s="226"/>
      <c r="V111" s="226"/>
      <c r="W111" s="225"/>
      <c r="X111" s="225" t="s">
        <v>394</v>
      </c>
      <c r="Y111" s="227">
        <v>15000</v>
      </c>
      <c r="Z111" s="227">
        <v>15000</v>
      </c>
    </row>
    <row r="112" spans="1:26" x14ac:dyDescent="0.25">
      <c r="A112" s="223">
        <v>35640</v>
      </c>
      <c r="B112" s="239" t="s">
        <v>344</v>
      </c>
      <c r="C112" s="426"/>
      <c r="D112" s="225" t="s">
        <v>40</v>
      </c>
      <c r="E112" s="226"/>
      <c r="F112" s="226"/>
      <c r="G112" s="226" t="s">
        <v>340</v>
      </c>
      <c r="H112" s="226" t="s">
        <v>340</v>
      </c>
      <c r="I112" s="226" t="s">
        <v>340</v>
      </c>
      <c r="J112" s="226" t="s">
        <v>340</v>
      </c>
      <c r="K112" s="226" t="s">
        <v>340</v>
      </c>
      <c r="L112" s="226" t="s">
        <v>340</v>
      </c>
      <c r="M112" s="226"/>
      <c r="N112" s="226"/>
      <c r="O112" s="226"/>
      <c r="P112" s="226"/>
      <c r="Q112" s="226"/>
      <c r="R112" s="226"/>
      <c r="S112" s="226" t="s">
        <v>340</v>
      </c>
      <c r="T112" s="226" t="s">
        <v>340</v>
      </c>
      <c r="U112" s="226"/>
      <c r="V112" s="226"/>
      <c r="W112" s="225"/>
      <c r="X112" s="225" t="s">
        <v>394</v>
      </c>
      <c r="Y112" s="227">
        <v>15000</v>
      </c>
      <c r="Z112" s="227">
        <v>15000</v>
      </c>
    </row>
    <row r="113" spans="1:26" x14ac:dyDescent="0.25">
      <c r="A113" s="223">
        <v>34640</v>
      </c>
      <c r="B113" s="239" t="s">
        <v>344</v>
      </c>
      <c r="C113" s="225"/>
      <c r="D113" s="225" t="s">
        <v>40</v>
      </c>
      <c r="E113" s="226"/>
      <c r="F113" s="226"/>
      <c r="G113" s="226" t="s">
        <v>341</v>
      </c>
      <c r="H113" s="226" t="s">
        <v>341</v>
      </c>
      <c r="I113" s="226" t="s">
        <v>341</v>
      </c>
      <c r="J113" s="226" t="s">
        <v>341</v>
      </c>
      <c r="K113" s="226" t="s">
        <v>341</v>
      </c>
      <c r="L113" s="226" t="s">
        <v>341</v>
      </c>
      <c r="M113" s="226"/>
      <c r="N113" s="226"/>
      <c r="O113" s="226"/>
      <c r="P113" s="226"/>
      <c r="Q113" s="226"/>
      <c r="R113" s="226"/>
      <c r="S113" s="226" t="s">
        <v>341</v>
      </c>
      <c r="T113" s="226" t="s">
        <v>341</v>
      </c>
      <c r="U113" s="226"/>
      <c r="V113" s="226"/>
      <c r="W113" s="226"/>
      <c r="X113" s="225" t="s">
        <v>394</v>
      </c>
      <c r="Y113" s="227">
        <v>15000</v>
      </c>
      <c r="Z113" s="227">
        <v>15000</v>
      </c>
    </row>
    <row r="114" spans="1:26" x14ac:dyDescent="0.25">
      <c r="A114" s="223">
        <v>35640</v>
      </c>
      <c r="B114" s="239" t="s">
        <v>344</v>
      </c>
      <c r="C114" s="225"/>
      <c r="D114" s="225" t="s">
        <v>40</v>
      </c>
      <c r="E114" s="226"/>
      <c r="F114" s="226"/>
      <c r="G114" s="226" t="s">
        <v>336</v>
      </c>
      <c r="H114" s="226" t="s">
        <v>336</v>
      </c>
      <c r="I114" s="226" t="s">
        <v>336</v>
      </c>
      <c r="J114" s="226" t="s">
        <v>336</v>
      </c>
      <c r="K114" s="226" t="s">
        <v>336</v>
      </c>
      <c r="L114" s="226" t="s">
        <v>336</v>
      </c>
      <c r="M114" s="226"/>
      <c r="N114" s="226"/>
      <c r="O114" s="226"/>
      <c r="P114" s="226"/>
      <c r="Q114" s="226"/>
      <c r="R114" s="226"/>
      <c r="S114" s="226" t="s">
        <v>336</v>
      </c>
      <c r="T114" s="226" t="s">
        <v>336</v>
      </c>
      <c r="U114" s="226"/>
      <c r="V114" s="226"/>
      <c r="W114" s="225"/>
      <c r="X114" s="225" t="s">
        <v>394</v>
      </c>
      <c r="Y114" s="227">
        <v>15000</v>
      </c>
      <c r="Z114" s="227">
        <v>15000</v>
      </c>
    </row>
    <row r="115" spans="1:26" ht="15" customHeight="1" x14ac:dyDescent="0.25">
      <c r="A115" s="223">
        <v>35640</v>
      </c>
      <c r="B115" s="239" t="s">
        <v>344</v>
      </c>
      <c r="C115" s="225"/>
      <c r="D115" s="225" t="s">
        <v>40</v>
      </c>
      <c r="E115" s="226"/>
      <c r="F115" s="226"/>
      <c r="G115" s="226" t="s">
        <v>101</v>
      </c>
      <c r="H115" s="226" t="s">
        <v>101</v>
      </c>
      <c r="I115" s="226" t="s">
        <v>101</v>
      </c>
      <c r="J115" s="226" t="s">
        <v>101</v>
      </c>
      <c r="K115" s="226" t="s">
        <v>101</v>
      </c>
      <c r="L115" s="226" t="s">
        <v>101</v>
      </c>
      <c r="M115" s="226"/>
      <c r="N115" s="226"/>
      <c r="O115" s="226"/>
      <c r="P115" s="226"/>
      <c r="Q115" s="226"/>
      <c r="R115" s="226"/>
      <c r="S115" s="226" t="s">
        <v>101</v>
      </c>
      <c r="T115" s="226" t="s">
        <v>101</v>
      </c>
      <c r="U115" s="226"/>
      <c r="V115" s="226"/>
      <c r="W115" s="225"/>
      <c r="X115" s="225" t="s">
        <v>394</v>
      </c>
      <c r="Y115" s="227">
        <v>15000</v>
      </c>
      <c r="Z115" s="227">
        <v>15000</v>
      </c>
    </row>
    <row r="116" spans="1:26" s="1" customFormat="1" ht="15" customHeight="1" x14ac:dyDescent="0.25">
      <c r="A116" s="232">
        <v>35640</v>
      </c>
      <c r="B116" s="239" t="s">
        <v>344</v>
      </c>
      <c r="C116" s="426"/>
      <c r="D116" s="225" t="s">
        <v>40</v>
      </c>
      <c r="E116" s="226"/>
      <c r="F116" s="226"/>
      <c r="G116" s="226" t="s">
        <v>389</v>
      </c>
      <c r="H116" s="226" t="s">
        <v>389</v>
      </c>
      <c r="I116" s="226" t="s">
        <v>389</v>
      </c>
      <c r="J116" s="226" t="s">
        <v>389</v>
      </c>
      <c r="K116" s="226" t="s">
        <v>389</v>
      </c>
      <c r="L116" s="226" t="s">
        <v>389</v>
      </c>
      <c r="M116" s="226"/>
      <c r="N116" s="226"/>
      <c r="O116" s="226"/>
      <c r="P116" s="226"/>
      <c r="Q116" s="226"/>
      <c r="R116" s="226"/>
      <c r="S116" s="226" t="s">
        <v>389</v>
      </c>
      <c r="T116" s="226" t="s">
        <v>389</v>
      </c>
      <c r="U116" s="226"/>
      <c r="V116" s="226"/>
      <c r="W116" s="226"/>
      <c r="X116" s="225" t="s">
        <v>394</v>
      </c>
      <c r="Y116" s="227">
        <v>15000</v>
      </c>
      <c r="Z116" s="227">
        <v>15000</v>
      </c>
    </row>
    <row r="117" spans="1:26" s="1" customFormat="1" ht="15" customHeight="1" x14ac:dyDescent="0.25">
      <c r="A117" s="232"/>
      <c r="B117" s="239" t="s">
        <v>344</v>
      </c>
      <c r="C117" s="426"/>
      <c r="D117" s="225" t="s">
        <v>40</v>
      </c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>
        <v>41487</v>
      </c>
      <c r="T117" s="226">
        <v>41498</v>
      </c>
      <c r="U117" s="226"/>
      <c r="V117" s="226"/>
      <c r="W117" s="226"/>
      <c r="X117" s="225">
        <v>1</v>
      </c>
      <c r="Y117" s="227"/>
      <c r="Z117" s="227"/>
    </row>
    <row r="118" spans="1:26" s="1" customFormat="1" ht="15" customHeight="1" x14ac:dyDescent="0.25">
      <c r="A118" s="232"/>
      <c r="B118" s="239" t="s">
        <v>344</v>
      </c>
      <c r="C118" s="426"/>
      <c r="D118" s="225" t="s">
        <v>40</v>
      </c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>
        <v>41228</v>
      </c>
      <c r="T118" s="226">
        <v>41607</v>
      </c>
      <c r="U118" s="226"/>
      <c r="V118" s="226"/>
      <c r="W118" s="226"/>
      <c r="X118" s="225">
        <v>1</v>
      </c>
      <c r="Y118" s="227"/>
      <c r="Z118" s="227"/>
    </row>
    <row r="119" spans="1:26" s="1" customFormat="1" ht="15" customHeight="1" x14ac:dyDescent="0.25">
      <c r="A119" s="232">
        <v>35640</v>
      </c>
      <c r="B119" s="239" t="s">
        <v>344</v>
      </c>
      <c r="C119" s="225"/>
      <c r="D119" s="225" t="s">
        <v>40</v>
      </c>
      <c r="E119" s="226"/>
      <c r="F119" s="226"/>
      <c r="G119" s="226" t="s">
        <v>385</v>
      </c>
      <c r="H119" s="226" t="s">
        <v>385</v>
      </c>
      <c r="I119" s="226" t="s">
        <v>385</v>
      </c>
      <c r="J119" s="226" t="s">
        <v>385</v>
      </c>
      <c r="K119" s="226" t="s">
        <v>385</v>
      </c>
      <c r="L119" s="226" t="s">
        <v>385</v>
      </c>
      <c r="M119" s="226"/>
      <c r="N119" s="226"/>
      <c r="O119" s="226"/>
      <c r="P119" s="226"/>
      <c r="Q119" s="226"/>
      <c r="R119" s="226"/>
      <c r="S119" s="226" t="s">
        <v>385</v>
      </c>
      <c r="T119" s="226" t="s">
        <v>385</v>
      </c>
      <c r="U119" s="226"/>
      <c r="V119" s="226"/>
      <c r="W119" s="226"/>
      <c r="X119" s="225" t="s">
        <v>394</v>
      </c>
      <c r="Y119" s="227">
        <v>15000</v>
      </c>
      <c r="Z119" s="227">
        <v>15000</v>
      </c>
    </row>
    <row r="120" spans="1:26" s="1" customFormat="1" ht="15" customHeight="1" x14ac:dyDescent="0.25">
      <c r="A120" s="232">
        <v>35640</v>
      </c>
      <c r="B120" s="239" t="s">
        <v>344</v>
      </c>
      <c r="C120" s="225"/>
      <c r="D120" s="225" t="s">
        <v>40</v>
      </c>
      <c r="E120" s="226"/>
      <c r="F120" s="226"/>
      <c r="G120" s="226" t="s">
        <v>396</v>
      </c>
      <c r="H120" s="226" t="s">
        <v>397</v>
      </c>
      <c r="I120" s="226" t="s">
        <v>396</v>
      </c>
      <c r="J120" s="226" t="s">
        <v>396</v>
      </c>
      <c r="K120" s="226" t="s">
        <v>396</v>
      </c>
      <c r="L120" s="226" t="s">
        <v>396</v>
      </c>
      <c r="M120" s="226"/>
      <c r="N120" s="226"/>
      <c r="O120" s="226"/>
      <c r="P120" s="226"/>
      <c r="Q120" s="226"/>
      <c r="R120" s="226"/>
      <c r="S120" s="226" t="s">
        <v>396</v>
      </c>
      <c r="T120" s="226" t="s">
        <v>396</v>
      </c>
      <c r="U120" s="226"/>
      <c r="V120" s="226"/>
      <c r="W120" s="225"/>
      <c r="X120" s="225" t="s">
        <v>394</v>
      </c>
      <c r="Y120" s="227">
        <v>15000</v>
      </c>
      <c r="Z120" s="227">
        <v>15000</v>
      </c>
    </row>
    <row r="121" spans="1:26" s="1" customFormat="1" ht="15" customHeight="1" x14ac:dyDescent="0.25">
      <c r="A121" s="232">
        <v>35640</v>
      </c>
      <c r="B121" s="239" t="s">
        <v>344</v>
      </c>
      <c r="C121" s="225"/>
      <c r="D121" s="225" t="s">
        <v>40</v>
      </c>
      <c r="E121" s="226"/>
      <c r="F121" s="226"/>
      <c r="G121" s="226" t="s">
        <v>398</v>
      </c>
      <c r="H121" s="226" t="s">
        <v>399</v>
      </c>
      <c r="I121" s="226" t="s">
        <v>399</v>
      </c>
      <c r="J121" s="226" t="s">
        <v>399</v>
      </c>
      <c r="K121" s="226" t="s">
        <v>399</v>
      </c>
      <c r="L121" s="226" t="s">
        <v>399</v>
      </c>
      <c r="M121" s="226"/>
      <c r="N121" s="226"/>
      <c r="O121" s="226"/>
      <c r="P121" s="226"/>
      <c r="Q121" s="226"/>
      <c r="R121" s="226"/>
      <c r="S121" s="226" t="s">
        <v>399</v>
      </c>
      <c r="T121" s="226" t="s">
        <v>399</v>
      </c>
      <c r="U121" s="226"/>
      <c r="V121" s="226"/>
      <c r="W121" s="225"/>
      <c r="X121" s="225" t="s">
        <v>394</v>
      </c>
      <c r="Y121" s="227">
        <v>15000</v>
      </c>
      <c r="Z121" s="227">
        <v>15000</v>
      </c>
    </row>
    <row r="122" spans="1:26" s="1" customFormat="1" ht="15" customHeight="1" x14ac:dyDescent="0.25">
      <c r="A122" s="232">
        <v>35650</v>
      </c>
      <c r="B122" s="239" t="s">
        <v>362</v>
      </c>
      <c r="C122" s="225"/>
      <c r="D122" s="225" t="s">
        <v>40</v>
      </c>
      <c r="E122" s="226"/>
      <c r="F122" s="226"/>
      <c r="G122" s="226" t="s">
        <v>384</v>
      </c>
      <c r="H122" s="226" t="s">
        <v>384</v>
      </c>
      <c r="I122" s="226" t="s">
        <v>384</v>
      </c>
      <c r="J122" s="226" t="s">
        <v>384</v>
      </c>
      <c r="K122" s="226" t="s">
        <v>384</v>
      </c>
      <c r="L122" s="226" t="s">
        <v>384</v>
      </c>
      <c r="M122" s="226"/>
      <c r="N122" s="226"/>
      <c r="O122" s="226"/>
      <c r="P122" s="226"/>
      <c r="Q122" s="226"/>
      <c r="R122" s="226"/>
      <c r="S122" s="226" t="s">
        <v>384</v>
      </c>
      <c r="T122" s="226" t="s">
        <v>384</v>
      </c>
      <c r="U122" s="226"/>
      <c r="V122" s="226"/>
      <c r="W122" s="225"/>
      <c r="X122" s="225" t="s">
        <v>356</v>
      </c>
      <c r="Y122" s="227">
        <v>15000</v>
      </c>
      <c r="Z122" s="227">
        <v>15000</v>
      </c>
    </row>
    <row r="123" spans="1:26" s="1" customFormat="1" ht="15" customHeight="1" x14ac:dyDescent="0.25">
      <c r="A123" s="232">
        <v>35650</v>
      </c>
      <c r="B123" s="239" t="s">
        <v>362</v>
      </c>
      <c r="C123" s="225"/>
      <c r="D123" s="225" t="s">
        <v>40</v>
      </c>
      <c r="E123" s="226"/>
      <c r="F123" s="226"/>
      <c r="G123" s="226" t="s">
        <v>341</v>
      </c>
      <c r="H123" s="226" t="s">
        <v>341</v>
      </c>
      <c r="I123" s="226" t="s">
        <v>341</v>
      </c>
      <c r="J123" s="226" t="s">
        <v>341</v>
      </c>
      <c r="K123" s="226" t="s">
        <v>341</v>
      </c>
      <c r="L123" s="226" t="s">
        <v>341</v>
      </c>
      <c r="M123" s="226"/>
      <c r="N123" s="226"/>
      <c r="O123" s="226"/>
      <c r="P123" s="226"/>
      <c r="Q123" s="226"/>
      <c r="R123" s="226"/>
      <c r="S123" s="226" t="s">
        <v>341</v>
      </c>
      <c r="T123" s="226" t="s">
        <v>341</v>
      </c>
      <c r="U123" s="226"/>
      <c r="V123" s="226"/>
      <c r="W123" s="225"/>
      <c r="X123" s="225" t="s">
        <v>376</v>
      </c>
      <c r="Y123" s="227">
        <v>15000</v>
      </c>
      <c r="Z123" s="227">
        <v>15000</v>
      </c>
    </row>
    <row r="124" spans="1:26" ht="15" customHeight="1" x14ac:dyDescent="0.25">
      <c r="A124" s="223">
        <v>35650</v>
      </c>
      <c r="B124" s="239" t="s">
        <v>362</v>
      </c>
      <c r="C124" s="225"/>
      <c r="D124" s="225" t="s">
        <v>43</v>
      </c>
      <c r="E124" s="226"/>
      <c r="F124" s="226"/>
      <c r="G124" s="226" t="s">
        <v>385</v>
      </c>
      <c r="H124" s="226" t="s">
        <v>385</v>
      </c>
      <c r="I124" s="226" t="s">
        <v>385</v>
      </c>
      <c r="J124" s="226" t="s">
        <v>385</v>
      </c>
      <c r="K124" s="226" t="s">
        <v>385</v>
      </c>
      <c r="L124" s="226" t="s">
        <v>385</v>
      </c>
      <c r="M124" s="226"/>
      <c r="N124" s="226"/>
      <c r="O124" s="226"/>
      <c r="P124" s="226"/>
      <c r="Q124" s="226"/>
      <c r="R124" s="226"/>
      <c r="S124" s="226" t="s">
        <v>385</v>
      </c>
      <c r="T124" s="226" t="s">
        <v>385</v>
      </c>
      <c r="U124" s="226"/>
      <c r="V124" s="226"/>
      <c r="W124" s="225"/>
      <c r="X124" s="225" t="s">
        <v>103</v>
      </c>
      <c r="Y124" s="227">
        <v>20000</v>
      </c>
      <c r="Z124" s="227">
        <v>20000</v>
      </c>
    </row>
    <row r="125" spans="1:26" ht="30" customHeight="1" x14ac:dyDescent="0.25">
      <c r="A125" s="223">
        <v>35800</v>
      </c>
      <c r="B125" s="239" t="s">
        <v>365</v>
      </c>
      <c r="C125" s="225"/>
      <c r="D125" s="225" t="s">
        <v>40</v>
      </c>
      <c r="E125" s="226"/>
      <c r="F125" s="226"/>
      <c r="G125" s="226" t="s">
        <v>384</v>
      </c>
      <c r="H125" s="226" t="s">
        <v>384</v>
      </c>
      <c r="I125" s="226" t="s">
        <v>384</v>
      </c>
      <c r="J125" s="226" t="s">
        <v>384</v>
      </c>
      <c r="K125" s="226" t="s">
        <v>384</v>
      </c>
      <c r="L125" s="226" t="s">
        <v>384</v>
      </c>
      <c r="M125" s="226"/>
      <c r="N125" s="226"/>
      <c r="O125" s="226"/>
      <c r="P125" s="226"/>
      <c r="Q125" s="226"/>
      <c r="R125" s="226"/>
      <c r="S125" s="226" t="s">
        <v>384</v>
      </c>
      <c r="T125" s="226" t="s">
        <v>384</v>
      </c>
      <c r="U125" s="226"/>
      <c r="V125" s="226"/>
      <c r="W125" s="225"/>
      <c r="X125" s="225" t="s">
        <v>356</v>
      </c>
      <c r="Y125" s="227">
        <v>5000</v>
      </c>
      <c r="Z125" s="227">
        <v>5000</v>
      </c>
    </row>
    <row r="126" spans="1:26" ht="28.5" x14ac:dyDescent="0.25">
      <c r="A126" s="223">
        <v>35800</v>
      </c>
      <c r="B126" s="239" t="s">
        <v>365</v>
      </c>
      <c r="C126" s="225"/>
      <c r="D126" s="225" t="s">
        <v>40</v>
      </c>
      <c r="E126" s="226"/>
      <c r="F126" s="226"/>
      <c r="G126" s="226" t="s">
        <v>336</v>
      </c>
      <c r="H126" s="226" t="s">
        <v>336</v>
      </c>
      <c r="I126" s="226" t="s">
        <v>336</v>
      </c>
      <c r="J126" s="226" t="s">
        <v>336</v>
      </c>
      <c r="K126" s="226" t="s">
        <v>336</v>
      </c>
      <c r="L126" s="226" t="s">
        <v>336</v>
      </c>
      <c r="M126" s="226"/>
      <c r="N126" s="226"/>
      <c r="O126" s="226"/>
      <c r="P126" s="226"/>
      <c r="Q126" s="226"/>
      <c r="R126" s="226"/>
      <c r="S126" s="226" t="s">
        <v>336</v>
      </c>
      <c r="T126" s="226" t="s">
        <v>336</v>
      </c>
      <c r="U126" s="226"/>
      <c r="V126" s="226"/>
      <c r="W126" s="225"/>
      <c r="X126" s="225" t="s">
        <v>103</v>
      </c>
      <c r="Y126" s="227">
        <v>5000</v>
      </c>
      <c r="Z126" s="227">
        <v>5000</v>
      </c>
    </row>
    <row r="127" spans="1:26" ht="15" customHeight="1" x14ac:dyDescent="0.25">
      <c r="A127" s="223">
        <v>36930</v>
      </c>
      <c r="B127" s="239" t="s">
        <v>400</v>
      </c>
      <c r="C127" s="225"/>
      <c r="D127" s="225" t="s">
        <v>40</v>
      </c>
      <c r="E127" s="226"/>
      <c r="F127" s="226"/>
      <c r="G127" s="226" t="s">
        <v>384</v>
      </c>
      <c r="H127" s="226" t="s">
        <v>384</v>
      </c>
      <c r="I127" s="226" t="s">
        <v>384</v>
      </c>
      <c r="J127" s="226" t="s">
        <v>384</v>
      </c>
      <c r="K127" s="226" t="s">
        <v>384</v>
      </c>
      <c r="L127" s="226" t="s">
        <v>384</v>
      </c>
      <c r="M127" s="226"/>
      <c r="N127" s="226"/>
      <c r="O127" s="226"/>
      <c r="P127" s="226"/>
      <c r="Q127" s="226"/>
      <c r="R127" s="226"/>
      <c r="S127" s="226" t="s">
        <v>384</v>
      </c>
      <c r="T127" s="226" t="s">
        <v>384</v>
      </c>
      <c r="U127" s="226"/>
      <c r="V127" s="226"/>
      <c r="W127" s="225"/>
      <c r="X127" s="225" t="s">
        <v>356</v>
      </c>
      <c r="Y127" s="227">
        <v>5000</v>
      </c>
      <c r="Z127" s="227">
        <v>5000</v>
      </c>
    </row>
    <row r="128" spans="1:26" x14ac:dyDescent="0.25">
      <c r="A128" s="223">
        <v>36930</v>
      </c>
      <c r="B128" s="239" t="s">
        <v>400</v>
      </c>
      <c r="C128" s="225"/>
      <c r="D128" s="225" t="s">
        <v>40</v>
      </c>
      <c r="E128" s="226"/>
      <c r="F128" s="226"/>
      <c r="G128" s="226" t="s">
        <v>336</v>
      </c>
      <c r="H128" s="226" t="s">
        <v>336</v>
      </c>
      <c r="I128" s="226" t="s">
        <v>336</v>
      </c>
      <c r="J128" s="226" t="s">
        <v>336</v>
      </c>
      <c r="K128" s="226" t="s">
        <v>336</v>
      </c>
      <c r="L128" s="226" t="s">
        <v>336</v>
      </c>
      <c r="M128" s="226"/>
      <c r="N128" s="226"/>
      <c r="O128" s="226"/>
      <c r="P128" s="226"/>
      <c r="Q128" s="226"/>
      <c r="R128" s="226"/>
      <c r="S128" s="226" t="s">
        <v>336</v>
      </c>
      <c r="T128" s="226" t="s">
        <v>336</v>
      </c>
      <c r="U128" s="226"/>
      <c r="V128" s="226"/>
      <c r="W128" s="225"/>
      <c r="X128" s="225" t="s">
        <v>103</v>
      </c>
      <c r="Y128" s="227">
        <v>5000</v>
      </c>
      <c r="Z128" s="227">
        <v>5000</v>
      </c>
    </row>
    <row r="129" spans="1:26" ht="28.5" x14ac:dyDescent="0.25">
      <c r="A129" s="223">
        <v>39100</v>
      </c>
      <c r="B129" s="239" t="s">
        <v>401</v>
      </c>
      <c r="C129" s="225"/>
      <c r="D129" s="225" t="s">
        <v>40</v>
      </c>
      <c r="E129" s="226"/>
      <c r="F129" s="226"/>
      <c r="G129" s="226" t="s">
        <v>384</v>
      </c>
      <c r="H129" s="226" t="s">
        <v>384</v>
      </c>
      <c r="I129" s="226" t="s">
        <v>384</v>
      </c>
      <c r="J129" s="226" t="s">
        <v>384</v>
      </c>
      <c r="K129" s="226" t="s">
        <v>384</v>
      </c>
      <c r="L129" s="226" t="s">
        <v>384</v>
      </c>
      <c r="M129" s="226"/>
      <c r="N129" s="226"/>
      <c r="O129" s="226"/>
      <c r="P129" s="226"/>
      <c r="Q129" s="226"/>
      <c r="R129" s="226"/>
      <c r="S129" s="226" t="s">
        <v>384</v>
      </c>
      <c r="T129" s="226" t="s">
        <v>384</v>
      </c>
      <c r="U129" s="226"/>
      <c r="V129" s="226"/>
      <c r="W129" s="225"/>
      <c r="X129" s="225" t="s">
        <v>356</v>
      </c>
      <c r="Y129" s="227">
        <v>35000</v>
      </c>
      <c r="Z129" s="227">
        <v>35000</v>
      </c>
    </row>
    <row r="130" spans="1:26" ht="28.5" x14ac:dyDescent="0.25">
      <c r="A130" s="223">
        <v>39200</v>
      </c>
      <c r="B130" s="239" t="s">
        <v>402</v>
      </c>
      <c r="C130" s="225"/>
      <c r="D130" s="225" t="s">
        <v>46</v>
      </c>
      <c r="E130" s="226"/>
      <c r="F130" s="226"/>
      <c r="G130" s="226" t="s">
        <v>384</v>
      </c>
      <c r="H130" s="226" t="s">
        <v>384</v>
      </c>
      <c r="I130" s="226" t="s">
        <v>384</v>
      </c>
      <c r="J130" s="226" t="s">
        <v>384</v>
      </c>
      <c r="K130" s="226" t="s">
        <v>384</v>
      </c>
      <c r="L130" s="226" t="s">
        <v>384</v>
      </c>
      <c r="M130" s="226"/>
      <c r="N130" s="226"/>
      <c r="O130" s="226"/>
      <c r="P130" s="226"/>
      <c r="Q130" s="226"/>
      <c r="R130" s="226"/>
      <c r="S130" s="226" t="s">
        <v>384</v>
      </c>
      <c r="T130" s="226" t="s">
        <v>384</v>
      </c>
      <c r="U130" s="226"/>
      <c r="V130" s="226"/>
      <c r="W130" s="225"/>
      <c r="X130" s="225" t="s">
        <v>356</v>
      </c>
      <c r="Y130" s="227">
        <v>7500</v>
      </c>
      <c r="Z130" s="227">
        <v>7500</v>
      </c>
    </row>
    <row r="131" spans="1:26" ht="28.5" x14ac:dyDescent="0.25">
      <c r="A131" s="223">
        <v>39200</v>
      </c>
      <c r="B131" s="239" t="s">
        <v>402</v>
      </c>
      <c r="C131" s="225"/>
      <c r="D131" s="225" t="s">
        <v>46</v>
      </c>
      <c r="E131" s="226"/>
      <c r="F131" s="226"/>
      <c r="G131" s="226" t="s">
        <v>336</v>
      </c>
      <c r="H131" s="226" t="s">
        <v>336</v>
      </c>
      <c r="I131" s="226" t="s">
        <v>336</v>
      </c>
      <c r="J131" s="226" t="s">
        <v>336</v>
      </c>
      <c r="K131" s="226" t="s">
        <v>336</v>
      </c>
      <c r="L131" s="226" t="s">
        <v>336</v>
      </c>
      <c r="M131" s="226"/>
      <c r="N131" s="226"/>
      <c r="O131" s="226"/>
      <c r="P131" s="226"/>
      <c r="Q131" s="226"/>
      <c r="R131" s="226"/>
      <c r="S131" s="226" t="s">
        <v>336</v>
      </c>
      <c r="T131" s="226" t="s">
        <v>336</v>
      </c>
      <c r="U131" s="226"/>
      <c r="V131" s="226"/>
      <c r="W131" s="225"/>
      <c r="X131" s="225" t="s">
        <v>103</v>
      </c>
      <c r="Y131" s="227">
        <v>7500</v>
      </c>
      <c r="Z131" s="227">
        <v>7500</v>
      </c>
    </row>
    <row r="132" spans="1:26" ht="28.5" x14ac:dyDescent="0.25">
      <c r="A132" s="223">
        <v>39400</v>
      </c>
      <c r="B132" s="239" t="s">
        <v>403</v>
      </c>
      <c r="C132" s="225"/>
      <c r="D132" s="225" t="s">
        <v>40</v>
      </c>
      <c r="E132" s="226"/>
      <c r="F132" s="226"/>
      <c r="G132" s="226" t="s">
        <v>384</v>
      </c>
      <c r="H132" s="226" t="s">
        <v>384</v>
      </c>
      <c r="I132" s="226" t="s">
        <v>384</v>
      </c>
      <c r="J132" s="226" t="s">
        <v>384</v>
      </c>
      <c r="K132" s="226" t="s">
        <v>384</v>
      </c>
      <c r="L132" s="226" t="s">
        <v>384</v>
      </c>
      <c r="M132" s="226"/>
      <c r="N132" s="226"/>
      <c r="O132" s="226"/>
      <c r="P132" s="226"/>
      <c r="Q132" s="226"/>
      <c r="R132" s="226"/>
      <c r="S132" s="226" t="s">
        <v>384</v>
      </c>
      <c r="T132" s="226" t="s">
        <v>384</v>
      </c>
      <c r="U132" s="226"/>
      <c r="V132" s="226"/>
      <c r="W132" s="225"/>
      <c r="X132" s="225" t="s">
        <v>356</v>
      </c>
      <c r="Y132" s="227">
        <v>30000</v>
      </c>
      <c r="Z132" s="227">
        <v>30000</v>
      </c>
    </row>
    <row r="133" spans="1:26" ht="15" customHeight="1" x14ac:dyDescent="0.25">
      <c r="A133" s="223">
        <v>39600</v>
      </c>
      <c r="B133" s="239" t="s">
        <v>239</v>
      </c>
      <c r="C133" s="225"/>
      <c r="D133" s="225" t="s">
        <v>43</v>
      </c>
      <c r="E133" s="226"/>
      <c r="F133" s="226"/>
      <c r="G133" s="226" t="s">
        <v>384</v>
      </c>
      <c r="H133" s="226" t="s">
        <v>384</v>
      </c>
      <c r="I133" s="226" t="s">
        <v>384</v>
      </c>
      <c r="J133" s="226" t="s">
        <v>384</v>
      </c>
      <c r="K133" s="226" t="s">
        <v>384</v>
      </c>
      <c r="L133" s="226" t="s">
        <v>384</v>
      </c>
      <c r="M133" s="226"/>
      <c r="N133" s="226"/>
      <c r="O133" s="226"/>
      <c r="P133" s="226"/>
      <c r="Q133" s="226"/>
      <c r="R133" s="226"/>
      <c r="S133" s="226" t="s">
        <v>384</v>
      </c>
      <c r="T133" s="226" t="s">
        <v>384</v>
      </c>
      <c r="U133" s="226"/>
      <c r="V133" s="226"/>
      <c r="W133" s="225"/>
      <c r="X133" s="225" t="s">
        <v>356</v>
      </c>
      <c r="Y133" s="227">
        <v>100000</v>
      </c>
      <c r="Z133" s="227">
        <v>100000</v>
      </c>
    </row>
    <row r="134" spans="1:26" ht="15" customHeight="1" x14ac:dyDescent="0.25">
      <c r="A134" s="223">
        <v>39600</v>
      </c>
      <c r="B134" s="239" t="s">
        <v>239</v>
      </c>
      <c r="C134" s="225"/>
      <c r="D134" s="225" t="s">
        <v>43</v>
      </c>
      <c r="E134" s="226"/>
      <c r="F134" s="226"/>
      <c r="G134" s="226" t="s">
        <v>404</v>
      </c>
      <c r="H134" s="226" t="s">
        <v>404</v>
      </c>
      <c r="I134" s="226" t="s">
        <v>404</v>
      </c>
      <c r="J134" s="226" t="s">
        <v>404</v>
      </c>
      <c r="K134" s="226" t="s">
        <v>404</v>
      </c>
      <c r="L134" s="226" t="s">
        <v>404</v>
      </c>
      <c r="M134" s="226"/>
      <c r="N134" s="226"/>
      <c r="O134" s="226"/>
      <c r="P134" s="226"/>
      <c r="Q134" s="226"/>
      <c r="R134" s="226"/>
      <c r="S134" s="226" t="s">
        <v>404</v>
      </c>
      <c r="T134" s="226" t="s">
        <v>404</v>
      </c>
      <c r="U134" s="226"/>
      <c r="V134" s="226"/>
      <c r="W134" s="225"/>
      <c r="X134" s="225" t="s">
        <v>376</v>
      </c>
      <c r="Y134" s="227">
        <v>100000</v>
      </c>
      <c r="Z134" s="227">
        <v>100000</v>
      </c>
    </row>
    <row r="135" spans="1:26" ht="15" customHeight="1" x14ac:dyDescent="0.25">
      <c r="A135" s="223">
        <v>39600</v>
      </c>
      <c r="B135" s="239" t="s">
        <v>239</v>
      </c>
      <c r="C135" s="225"/>
      <c r="D135" s="225" t="s">
        <v>43</v>
      </c>
      <c r="E135" s="226"/>
      <c r="F135" s="226"/>
      <c r="G135" s="226" t="s">
        <v>385</v>
      </c>
      <c r="H135" s="226" t="s">
        <v>385</v>
      </c>
      <c r="I135" s="226" t="s">
        <v>385</v>
      </c>
      <c r="J135" s="226" t="s">
        <v>385</v>
      </c>
      <c r="K135" s="226" t="s">
        <v>385</v>
      </c>
      <c r="L135" s="226" t="s">
        <v>385</v>
      </c>
      <c r="M135" s="226"/>
      <c r="N135" s="226"/>
      <c r="O135" s="226"/>
      <c r="P135" s="226"/>
      <c r="Q135" s="226"/>
      <c r="R135" s="226"/>
      <c r="S135" s="226" t="s">
        <v>385</v>
      </c>
      <c r="T135" s="226" t="s">
        <v>385</v>
      </c>
      <c r="U135" s="226"/>
      <c r="V135" s="226"/>
      <c r="W135" s="225"/>
      <c r="X135" s="225" t="s">
        <v>107</v>
      </c>
      <c r="Y135" s="227">
        <v>100000</v>
      </c>
      <c r="Z135" s="227">
        <v>100000</v>
      </c>
    </row>
    <row r="136" spans="1:26" ht="15" customHeight="1" x14ac:dyDescent="0.25">
      <c r="A136" s="223">
        <v>42100</v>
      </c>
      <c r="B136" s="239" t="s">
        <v>405</v>
      </c>
      <c r="C136" s="225"/>
      <c r="D136" s="225" t="s">
        <v>40</v>
      </c>
      <c r="E136" s="226"/>
      <c r="F136" s="226"/>
      <c r="G136" s="226" t="s">
        <v>384</v>
      </c>
      <c r="H136" s="226" t="s">
        <v>384</v>
      </c>
      <c r="I136" s="226" t="s">
        <v>384</v>
      </c>
      <c r="J136" s="226" t="s">
        <v>384</v>
      </c>
      <c r="K136" s="226" t="s">
        <v>384</v>
      </c>
      <c r="L136" s="226" t="s">
        <v>384</v>
      </c>
      <c r="M136" s="226"/>
      <c r="N136" s="226"/>
      <c r="O136" s="226"/>
      <c r="P136" s="226"/>
      <c r="Q136" s="226"/>
      <c r="R136" s="226"/>
      <c r="S136" s="226" t="s">
        <v>384</v>
      </c>
      <c r="T136" s="226" t="s">
        <v>384</v>
      </c>
      <c r="U136" s="226"/>
      <c r="V136" s="226"/>
      <c r="W136" s="225"/>
      <c r="X136" s="225" t="s">
        <v>356</v>
      </c>
      <c r="Y136" s="227">
        <v>20000</v>
      </c>
      <c r="Z136" s="227">
        <v>18000</v>
      </c>
    </row>
    <row r="137" spans="1:26" ht="15" customHeight="1" x14ac:dyDescent="0.25">
      <c r="A137" s="223">
        <v>42100</v>
      </c>
      <c r="B137" s="239" t="s">
        <v>405</v>
      </c>
      <c r="C137" s="225"/>
      <c r="D137" s="225" t="s">
        <v>40</v>
      </c>
      <c r="E137" s="226"/>
      <c r="F137" s="226"/>
      <c r="G137" s="226" t="s">
        <v>336</v>
      </c>
      <c r="H137" s="226" t="s">
        <v>336</v>
      </c>
      <c r="I137" s="226" t="s">
        <v>336</v>
      </c>
      <c r="J137" s="226" t="s">
        <v>336</v>
      </c>
      <c r="K137" s="226" t="s">
        <v>336</v>
      </c>
      <c r="L137" s="226" t="s">
        <v>336</v>
      </c>
      <c r="M137" s="226"/>
      <c r="N137" s="226"/>
      <c r="O137" s="226"/>
      <c r="P137" s="226"/>
      <c r="Q137" s="226"/>
      <c r="R137" s="226"/>
      <c r="S137" s="226" t="s">
        <v>336</v>
      </c>
      <c r="T137" s="226" t="s">
        <v>336</v>
      </c>
      <c r="U137" s="226"/>
      <c r="V137" s="226"/>
      <c r="W137" s="225"/>
      <c r="X137" s="225" t="s">
        <v>103</v>
      </c>
      <c r="Y137" s="227">
        <v>20000</v>
      </c>
      <c r="Z137" s="227">
        <v>18000</v>
      </c>
    </row>
    <row r="138" spans="1:26" x14ac:dyDescent="0.25">
      <c r="A138" s="241"/>
      <c r="B138" s="427" t="s">
        <v>60</v>
      </c>
      <c r="C138" s="242"/>
      <c r="D138" s="428" t="s">
        <v>177</v>
      </c>
      <c r="E138" s="428"/>
      <c r="F138" s="428"/>
      <c r="G138" s="428"/>
      <c r="H138" s="428"/>
      <c r="I138" s="428"/>
      <c r="J138" s="428"/>
      <c r="K138" s="428"/>
      <c r="L138" s="428"/>
      <c r="M138" s="428"/>
      <c r="N138" s="428"/>
      <c r="O138" s="428"/>
      <c r="P138" s="428"/>
      <c r="Q138" s="428"/>
      <c r="R138" s="428"/>
      <c r="S138" s="428"/>
      <c r="T138" s="428"/>
      <c r="U138" s="428"/>
      <c r="V138" s="428"/>
      <c r="W138" s="428"/>
      <c r="X138" s="428"/>
      <c r="Y138" s="243"/>
      <c r="Z138" s="243"/>
    </row>
    <row r="139" spans="1:26" x14ac:dyDescent="0.25">
      <c r="A139" s="241"/>
      <c r="B139" s="427"/>
      <c r="C139" s="242"/>
      <c r="D139" s="429" t="s">
        <v>37</v>
      </c>
      <c r="E139" s="429"/>
      <c r="F139" s="429"/>
      <c r="G139" s="429"/>
      <c r="H139" s="429"/>
      <c r="I139" s="429"/>
      <c r="J139" s="429"/>
      <c r="K139" s="429"/>
      <c r="L139" s="429"/>
      <c r="M139" s="429"/>
      <c r="N139" s="429"/>
      <c r="O139" s="429"/>
      <c r="P139" s="429"/>
      <c r="Q139" s="429"/>
      <c r="R139" s="429"/>
      <c r="S139" s="429"/>
      <c r="T139" s="429"/>
      <c r="U139" s="429"/>
      <c r="V139" s="429"/>
      <c r="W139" s="429"/>
      <c r="X139" s="429"/>
      <c r="Y139" s="244">
        <f>SUM(Y85:Y138)</f>
        <v>1750190</v>
      </c>
      <c r="Z139" s="244">
        <f>SUM(Z85:Z138)</f>
        <v>1746190</v>
      </c>
    </row>
    <row r="140" spans="1:26" x14ac:dyDescent="0.25">
      <c r="B140" s="99"/>
      <c r="C140" s="100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</row>
    <row r="141" spans="1:26" x14ac:dyDescent="0.25">
      <c r="B141" s="101" t="s">
        <v>61</v>
      </c>
      <c r="C141" s="102"/>
      <c r="D141" s="103" t="s">
        <v>64</v>
      </c>
      <c r="E141" s="99"/>
      <c r="F141" s="99"/>
      <c r="G141" s="157"/>
      <c r="H141" s="103"/>
      <c r="I141" s="103" t="s">
        <v>64</v>
      </c>
      <c r="J141" s="105"/>
      <c r="K141" s="99"/>
      <c r="L141" s="106"/>
      <c r="M141" s="107"/>
      <c r="N141" s="108"/>
      <c r="O141" s="99"/>
      <c r="P141" s="99"/>
      <c r="Q141" s="101"/>
      <c r="R141" s="104"/>
      <c r="S141" s="104"/>
      <c r="T141" s="103"/>
      <c r="U141" s="103"/>
      <c r="V141" s="105"/>
      <c r="W141" s="99"/>
      <c r="X141" s="109"/>
      <c r="Y141" s="110"/>
      <c r="Z141" s="111"/>
    </row>
    <row r="142" spans="1:26" x14ac:dyDescent="0.25">
      <c r="B142" s="112" t="s">
        <v>68</v>
      </c>
      <c r="C142" s="113"/>
      <c r="D142" s="114" t="s">
        <v>64</v>
      </c>
      <c r="E142" s="99"/>
      <c r="F142" s="99"/>
      <c r="G142" s="158"/>
      <c r="H142" s="114"/>
      <c r="I142" s="114" t="s">
        <v>64</v>
      </c>
      <c r="J142" s="105"/>
      <c r="K142" s="99"/>
      <c r="L142" s="116"/>
      <c r="M142" s="117"/>
      <c r="N142" s="118"/>
      <c r="O142" s="99"/>
      <c r="P142" s="99"/>
      <c r="Q142" s="112"/>
      <c r="R142" s="115"/>
      <c r="S142" s="115"/>
      <c r="T142" s="114"/>
      <c r="U142" s="114"/>
      <c r="V142" s="105"/>
      <c r="W142" s="99"/>
      <c r="X142" s="116"/>
      <c r="Y142" s="119"/>
      <c r="Z142" s="120"/>
    </row>
    <row r="143" spans="1:26" x14ac:dyDescent="0.25">
      <c r="B143" s="99"/>
      <c r="C143" s="100"/>
      <c r="D143" s="99"/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</row>
    <row r="144" spans="1:26" x14ac:dyDescent="0.25">
      <c r="B144" s="99"/>
      <c r="C144" s="100"/>
      <c r="D144" s="341" t="s">
        <v>178</v>
      </c>
      <c r="E144" s="342"/>
      <c r="F144" s="342"/>
      <c r="G144" s="342"/>
      <c r="H144" s="342"/>
      <c r="I144" s="342"/>
      <c r="J144" s="342"/>
      <c r="K144" s="342"/>
      <c r="L144" s="342"/>
      <c r="M144" s="342"/>
      <c r="N144" s="342"/>
      <c r="O144" s="342"/>
      <c r="P144" s="342"/>
      <c r="Q144" s="342"/>
      <c r="R144" s="342"/>
      <c r="S144" s="342"/>
      <c r="T144" s="342"/>
      <c r="U144" s="343"/>
      <c r="V144" s="99"/>
      <c r="W144" s="99"/>
      <c r="X144" s="99"/>
      <c r="Y144" s="99"/>
      <c r="Z144" s="99"/>
    </row>
    <row r="145" spans="2:26" x14ac:dyDescent="0.25">
      <c r="B145" s="99"/>
      <c r="C145" s="100"/>
      <c r="D145" s="344"/>
      <c r="E145" s="345"/>
      <c r="F145" s="345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  <c r="T145" s="345"/>
      <c r="U145" s="346"/>
      <c r="V145" s="99"/>
      <c r="W145" s="99"/>
      <c r="X145" s="99"/>
      <c r="Y145" s="99"/>
      <c r="Z145" s="99"/>
    </row>
    <row r="146" spans="2:26" x14ac:dyDescent="0.25">
      <c r="B146" s="99"/>
      <c r="C146" s="100"/>
      <c r="D146" s="335"/>
      <c r="E146" s="336"/>
      <c r="F146" s="336"/>
      <c r="G146" s="336"/>
      <c r="H146" s="336"/>
      <c r="I146" s="336"/>
      <c r="J146" s="336"/>
      <c r="K146" s="336"/>
      <c r="L146" s="336"/>
      <c r="M146" s="336"/>
      <c r="N146" s="336"/>
      <c r="O146" s="336"/>
      <c r="P146" s="336"/>
      <c r="Q146" s="336"/>
      <c r="R146" s="336"/>
      <c r="S146" s="336"/>
      <c r="T146" s="336"/>
      <c r="U146" s="337"/>
      <c r="V146" s="99"/>
      <c r="W146" s="99"/>
      <c r="X146" s="99"/>
      <c r="Y146" s="99"/>
      <c r="Z146" s="99"/>
    </row>
    <row r="191" spans="2:26" ht="15.75" x14ac:dyDescent="0.25">
      <c r="B191" s="329" t="s">
        <v>0</v>
      </c>
      <c r="C191" s="329"/>
      <c r="D191" s="329"/>
      <c r="E191" s="329"/>
      <c r="F191" s="329"/>
      <c r="G191" s="329"/>
      <c r="H191" s="329"/>
      <c r="I191" s="329"/>
      <c r="J191" s="329"/>
      <c r="K191" s="329"/>
      <c r="L191" s="329"/>
      <c r="M191" s="329"/>
      <c r="N191" s="329"/>
      <c r="O191" s="329"/>
      <c r="P191" s="329"/>
      <c r="Q191" s="329"/>
      <c r="R191" s="329"/>
      <c r="S191" s="329"/>
      <c r="T191" s="329"/>
      <c r="U191" s="329"/>
      <c r="V191" s="329"/>
      <c r="W191" s="329"/>
      <c r="X191" s="329"/>
      <c r="Y191" s="329"/>
      <c r="Z191" s="329"/>
    </row>
    <row r="192" spans="2:26" ht="15.75" x14ac:dyDescent="0.25">
      <c r="B192" s="421" t="s">
        <v>406</v>
      </c>
      <c r="C192" s="421"/>
      <c r="D192" s="421"/>
      <c r="E192" s="421"/>
      <c r="F192" s="421"/>
      <c r="G192" s="421"/>
      <c r="H192" s="421"/>
      <c r="I192" s="421"/>
      <c r="J192" s="421"/>
      <c r="K192" s="421"/>
      <c r="L192" s="421"/>
      <c r="M192" s="421"/>
      <c r="N192" s="421"/>
      <c r="O192" s="421"/>
      <c r="P192" s="421"/>
      <c r="Q192" s="421"/>
      <c r="R192" s="421"/>
      <c r="S192" s="421"/>
      <c r="T192" s="421"/>
      <c r="U192" s="421"/>
      <c r="V192" s="421"/>
      <c r="W192" s="421"/>
      <c r="X192" s="421"/>
      <c r="Y192" s="421"/>
      <c r="Z192" s="421"/>
    </row>
    <row r="193" spans="1:26" ht="15.75" x14ac:dyDescent="0.25">
      <c r="B193" s="329" t="s">
        <v>347</v>
      </c>
      <c r="C193" s="329"/>
      <c r="D193" s="329"/>
      <c r="E193" s="329"/>
      <c r="F193" s="329"/>
      <c r="G193" s="329"/>
      <c r="H193" s="329"/>
      <c r="I193" s="329"/>
      <c r="J193" s="329"/>
      <c r="K193" s="329"/>
      <c r="L193" s="329"/>
      <c r="M193" s="329"/>
      <c r="N193" s="329"/>
      <c r="O193" s="329"/>
      <c r="P193" s="329"/>
      <c r="Q193" s="329"/>
      <c r="R193" s="329"/>
      <c r="S193" s="329"/>
      <c r="T193" s="329"/>
      <c r="U193" s="329"/>
      <c r="V193" s="329"/>
      <c r="W193" s="329"/>
      <c r="X193" s="329"/>
      <c r="Y193" s="329"/>
      <c r="Z193" s="329"/>
    </row>
    <row r="194" spans="1:26" x14ac:dyDescent="0.25">
      <c r="B194" s="62"/>
      <c r="C194" s="63"/>
      <c r="D194" s="62"/>
      <c r="E194" s="64"/>
      <c r="F194" s="65"/>
      <c r="G194" s="64"/>
      <c r="H194" s="64"/>
      <c r="I194" s="64"/>
      <c r="J194" s="216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 spans="1:26" x14ac:dyDescent="0.25">
      <c r="A195" s="415" t="s">
        <v>284</v>
      </c>
      <c r="B195" s="415" t="s">
        <v>82</v>
      </c>
      <c r="C195" s="415"/>
      <c r="D195" s="415"/>
      <c r="E195" s="349" t="s">
        <v>83</v>
      </c>
      <c r="F195" s="349"/>
      <c r="G195" s="349"/>
      <c r="H195" s="349"/>
      <c r="I195" s="349"/>
      <c r="J195" s="349"/>
      <c r="K195" s="349"/>
      <c r="L195" s="349"/>
      <c r="M195" s="349"/>
      <c r="N195" s="349"/>
      <c r="O195" s="349"/>
      <c r="P195" s="349"/>
      <c r="Q195" s="349"/>
      <c r="R195" s="349"/>
      <c r="S195" s="349"/>
      <c r="T195" s="349"/>
      <c r="U195" s="349"/>
      <c r="V195" s="349"/>
      <c r="W195" s="349"/>
      <c r="X195" s="349"/>
      <c r="Y195" s="349"/>
      <c r="Z195" s="349"/>
    </row>
    <row r="196" spans="1:26" x14ac:dyDescent="0.25">
      <c r="A196" s="415"/>
      <c r="B196" s="415"/>
      <c r="C196" s="415"/>
      <c r="D196" s="415"/>
      <c r="E196" s="349" t="s">
        <v>6</v>
      </c>
      <c r="F196" s="349"/>
      <c r="G196" s="349" t="s">
        <v>7</v>
      </c>
      <c r="H196" s="349"/>
      <c r="I196" s="349"/>
      <c r="J196" s="349"/>
      <c r="K196" s="349" t="s">
        <v>8</v>
      </c>
      <c r="L196" s="349"/>
      <c r="M196" s="349"/>
      <c r="N196" s="349"/>
      <c r="O196" s="349" t="s">
        <v>9</v>
      </c>
      <c r="P196" s="349"/>
      <c r="Q196" s="349"/>
      <c r="R196" s="349"/>
      <c r="S196" s="349" t="s">
        <v>10</v>
      </c>
      <c r="T196" s="349"/>
      <c r="U196" s="349"/>
      <c r="V196" s="349"/>
      <c r="W196" s="401" t="s">
        <v>11</v>
      </c>
      <c r="X196" s="401"/>
      <c r="Y196" s="401"/>
      <c r="Z196" s="401"/>
    </row>
    <row r="197" spans="1:26" ht="26.25" customHeight="1" x14ac:dyDescent="0.25">
      <c r="A197" s="415"/>
      <c r="B197" s="415"/>
      <c r="C197" s="415"/>
      <c r="D197" s="415"/>
      <c r="E197" s="356" t="s">
        <v>12</v>
      </c>
      <c r="F197" s="356"/>
      <c r="G197" s="356" t="s">
        <v>14</v>
      </c>
      <c r="H197" s="356"/>
      <c r="I197" s="356" t="s">
        <v>84</v>
      </c>
      <c r="J197" s="356"/>
      <c r="K197" s="356" t="s">
        <v>85</v>
      </c>
      <c r="L197" s="356"/>
      <c r="M197" s="356" t="s">
        <v>17</v>
      </c>
      <c r="N197" s="356"/>
      <c r="O197" s="356" t="s">
        <v>86</v>
      </c>
      <c r="P197" s="356"/>
      <c r="Q197" s="356" t="s">
        <v>19</v>
      </c>
      <c r="R197" s="356"/>
      <c r="S197" s="356" t="s">
        <v>87</v>
      </c>
      <c r="T197" s="356"/>
      <c r="U197" s="356"/>
      <c r="V197" s="356"/>
      <c r="W197" s="401"/>
      <c r="X197" s="401"/>
      <c r="Y197" s="401"/>
      <c r="Z197" s="401"/>
    </row>
    <row r="198" spans="1:26" x14ac:dyDescent="0.25">
      <c r="A198" s="9"/>
      <c r="B198" s="418" t="s">
        <v>22</v>
      </c>
      <c r="C198" s="333"/>
      <c r="D198" s="333" t="s">
        <v>23</v>
      </c>
      <c r="E198" s="333" t="s">
        <v>26</v>
      </c>
      <c r="F198" s="333" t="s">
        <v>27</v>
      </c>
      <c r="G198" s="333" t="s">
        <v>26</v>
      </c>
      <c r="H198" s="333" t="s">
        <v>27</v>
      </c>
      <c r="I198" s="333" t="s">
        <v>26</v>
      </c>
      <c r="J198" s="333" t="s">
        <v>27</v>
      </c>
      <c r="K198" s="333" t="s">
        <v>26</v>
      </c>
      <c r="L198" s="333" t="s">
        <v>27</v>
      </c>
      <c r="M198" s="333" t="s">
        <v>26</v>
      </c>
      <c r="N198" s="333" t="s">
        <v>27</v>
      </c>
      <c r="O198" s="333" t="s">
        <v>26</v>
      </c>
      <c r="P198" s="333" t="s">
        <v>27</v>
      </c>
      <c r="Q198" s="333" t="s">
        <v>26</v>
      </c>
      <c r="R198" s="333" t="s">
        <v>27</v>
      </c>
      <c r="S198" s="333" t="s">
        <v>26</v>
      </c>
      <c r="T198" s="333" t="s">
        <v>27</v>
      </c>
      <c r="U198" s="333" t="s">
        <v>26</v>
      </c>
      <c r="V198" s="333" t="s">
        <v>27</v>
      </c>
      <c r="W198" s="333" t="s">
        <v>28</v>
      </c>
      <c r="X198" s="333" t="s">
        <v>29</v>
      </c>
      <c r="Y198" s="333" t="s">
        <v>30</v>
      </c>
      <c r="Z198" s="333" t="s">
        <v>88</v>
      </c>
    </row>
    <row r="199" spans="1:26" x14ac:dyDescent="0.25">
      <c r="A199" s="9"/>
      <c r="B199" s="418"/>
      <c r="C199" s="333"/>
      <c r="D199" s="333"/>
      <c r="E199" s="333"/>
      <c r="F199" s="333"/>
      <c r="G199" s="333"/>
      <c r="H199" s="333"/>
      <c r="I199" s="333"/>
      <c r="J199" s="333"/>
      <c r="K199" s="333"/>
      <c r="L199" s="333"/>
      <c r="M199" s="333"/>
      <c r="N199" s="333"/>
      <c r="O199" s="333"/>
      <c r="P199" s="333"/>
      <c r="Q199" s="333"/>
      <c r="R199" s="333"/>
      <c r="S199" s="333"/>
      <c r="T199" s="333"/>
      <c r="U199" s="333"/>
      <c r="V199" s="333"/>
      <c r="W199" s="333"/>
      <c r="X199" s="333"/>
      <c r="Y199" s="333"/>
      <c r="Z199" s="333"/>
    </row>
    <row r="200" spans="1:26" x14ac:dyDescent="0.25">
      <c r="A200" s="9"/>
      <c r="B200" s="416" t="s">
        <v>89</v>
      </c>
      <c r="C200" s="334"/>
      <c r="D200" s="334" t="s">
        <v>33</v>
      </c>
      <c r="E200" s="69" t="s">
        <v>36</v>
      </c>
      <c r="F200" s="69" t="s">
        <v>36</v>
      </c>
      <c r="G200" s="69" t="s">
        <v>36</v>
      </c>
      <c r="H200" s="69" t="s">
        <v>36</v>
      </c>
      <c r="I200" s="69" t="s">
        <v>36</v>
      </c>
      <c r="J200" s="69" t="s">
        <v>36</v>
      </c>
      <c r="K200" s="69" t="s">
        <v>36</v>
      </c>
      <c r="L200" s="69" t="s">
        <v>36</v>
      </c>
      <c r="M200" s="69" t="s">
        <v>36</v>
      </c>
      <c r="N200" s="69" t="s">
        <v>36</v>
      </c>
      <c r="O200" s="69" t="s">
        <v>36</v>
      </c>
      <c r="P200" s="69" t="s">
        <v>36</v>
      </c>
      <c r="Q200" s="69" t="s">
        <v>36</v>
      </c>
      <c r="R200" s="69" t="s">
        <v>36</v>
      </c>
      <c r="S200" s="69" t="s">
        <v>36</v>
      </c>
      <c r="T200" s="69" t="s">
        <v>36</v>
      </c>
      <c r="U200" s="69" t="s">
        <v>36</v>
      </c>
      <c r="V200" s="69" t="s">
        <v>36</v>
      </c>
      <c r="W200" s="69" t="s">
        <v>36</v>
      </c>
      <c r="X200" s="69" t="s">
        <v>36</v>
      </c>
      <c r="Y200" s="69" t="s">
        <v>36</v>
      </c>
      <c r="Z200" s="69" t="s">
        <v>36</v>
      </c>
    </row>
    <row r="201" spans="1:26" x14ac:dyDescent="0.25">
      <c r="A201" s="9"/>
      <c r="B201" s="416"/>
      <c r="C201" s="334"/>
      <c r="D201" s="334"/>
      <c r="E201" s="72" t="s">
        <v>37</v>
      </c>
      <c r="F201" s="72" t="s">
        <v>37</v>
      </c>
      <c r="G201" s="72" t="s">
        <v>37</v>
      </c>
      <c r="H201" s="72" t="s">
        <v>37</v>
      </c>
      <c r="I201" s="72" t="s">
        <v>37</v>
      </c>
      <c r="J201" s="72" t="s">
        <v>37</v>
      </c>
      <c r="K201" s="72" t="s">
        <v>37</v>
      </c>
      <c r="L201" s="72" t="s">
        <v>37</v>
      </c>
      <c r="M201" s="72" t="s">
        <v>37</v>
      </c>
      <c r="N201" s="72" t="s">
        <v>37</v>
      </c>
      <c r="O201" s="72" t="s">
        <v>37</v>
      </c>
      <c r="P201" s="72" t="s">
        <v>37</v>
      </c>
      <c r="Q201" s="72" t="s">
        <v>37</v>
      </c>
      <c r="R201" s="72" t="s">
        <v>37</v>
      </c>
      <c r="S201" s="72" t="s">
        <v>37</v>
      </c>
      <c r="T201" s="72" t="s">
        <v>37</v>
      </c>
      <c r="U201" s="72" t="s">
        <v>37</v>
      </c>
      <c r="V201" s="72" t="s">
        <v>37</v>
      </c>
      <c r="W201" s="72" t="s">
        <v>37</v>
      </c>
      <c r="X201" s="72" t="s">
        <v>37</v>
      </c>
      <c r="Y201" s="72" t="s">
        <v>37</v>
      </c>
      <c r="Z201" s="72" t="s">
        <v>37</v>
      </c>
    </row>
    <row r="202" spans="1:26" s="29" customFormat="1" ht="45" customHeight="1" x14ac:dyDescent="0.25">
      <c r="A202" s="223">
        <v>23310</v>
      </c>
      <c r="B202" s="224" t="s">
        <v>407</v>
      </c>
      <c r="C202" s="225"/>
      <c r="D202" s="225" t="s">
        <v>40</v>
      </c>
      <c r="E202" s="226"/>
      <c r="F202" s="226"/>
      <c r="G202" s="226"/>
      <c r="H202" s="226"/>
      <c r="I202" s="226"/>
      <c r="J202" s="226"/>
      <c r="K202" s="226" t="s">
        <v>384</v>
      </c>
      <c r="L202" s="226" t="s">
        <v>384</v>
      </c>
      <c r="M202" s="226"/>
      <c r="N202" s="226"/>
      <c r="O202" s="226" t="s">
        <v>384</v>
      </c>
      <c r="P202" s="226" t="s">
        <v>384</v>
      </c>
      <c r="Q202" s="226"/>
      <c r="R202" s="226"/>
      <c r="S202" s="226" t="s">
        <v>384</v>
      </c>
      <c r="T202" s="226" t="s">
        <v>384</v>
      </c>
      <c r="U202" s="226"/>
      <c r="V202" s="226"/>
      <c r="W202" s="225"/>
      <c r="X202" s="225" t="s">
        <v>95</v>
      </c>
      <c r="Y202" s="227">
        <v>30000</v>
      </c>
      <c r="Z202" s="227">
        <v>30000</v>
      </c>
    </row>
    <row r="203" spans="1:26" s="29" customFormat="1" ht="45" customHeight="1" x14ac:dyDescent="0.25">
      <c r="A203" s="223">
        <v>23310</v>
      </c>
      <c r="B203" s="224" t="s">
        <v>407</v>
      </c>
      <c r="C203" s="225"/>
      <c r="D203" s="225" t="s">
        <v>40</v>
      </c>
      <c r="E203" s="226"/>
      <c r="F203" s="226"/>
      <c r="G203" s="226"/>
      <c r="H203" s="226"/>
      <c r="I203" s="226"/>
      <c r="J203" s="226"/>
      <c r="K203" s="226" t="s">
        <v>341</v>
      </c>
      <c r="L203" s="226" t="s">
        <v>341</v>
      </c>
      <c r="M203" s="226"/>
      <c r="N203" s="226"/>
      <c r="O203" s="226" t="s">
        <v>341</v>
      </c>
      <c r="P203" s="226" t="s">
        <v>341</v>
      </c>
      <c r="Q203" s="226"/>
      <c r="R203" s="226"/>
      <c r="S203" s="226" t="s">
        <v>341</v>
      </c>
      <c r="T203" s="226" t="s">
        <v>341</v>
      </c>
      <c r="U203" s="226"/>
      <c r="V203" s="226"/>
      <c r="W203" s="225"/>
      <c r="X203" s="225" t="s">
        <v>99</v>
      </c>
      <c r="Y203" s="227">
        <v>30000</v>
      </c>
      <c r="Z203" s="227">
        <v>30000</v>
      </c>
    </row>
    <row r="204" spans="1:26" s="29" customFormat="1" ht="45" customHeight="1" x14ac:dyDescent="0.25">
      <c r="A204" s="223">
        <v>23310</v>
      </c>
      <c r="B204" s="224" t="s">
        <v>109</v>
      </c>
      <c r="C204" s="225"/>
      <c r="D204" s="225" t="s">
        <v>40</v>
      </c>
      <c r="E204" s="226"/>
      <c r="F204" s="226"/>
      <c r="G204" s="226"/>
      <c r="H204" s="226"/>
      <c r="I204" s="226"/>
      <c r="J204" s="226"/>
      <c r="K204" s="226" t="s">
        <v>385</v>
      </c>
      <c r="L204" s="226" t="s">
        <v>385</v>
      </c>
      <c r="M204" s="226"/>
      <c r="N204" s="226"/>
      <c r="O204" s="226" t="s">
        <v>385</v>
      </c>
      <c r="P204" s="226" t="s">
        <v>385</v>
      </c>
      <c r="Q204" s="226"/>
      <c r="R204" s="226"/>
      <c r="S204" s="226" t="s">
        <v>385</v>
      </c>
      <c r="T204" s="226" t="s">
        <v>385</v>
      </c>
      <c r="U204" s="226"/>
      <c r="V204" s="226"/>
      <c r="W204" s="225"/>
      <c r="X204" s="225" t="s">
        <v>107</v>
      </c>
      <c r="Y204" s="227">
        <v>20000</v>
      </c>
      <c r="Z204" s="227">
        <v>20000</v>
      </c>
    </row>
    <row r="205" spans="1:26" s="29" customFormat="1" ht="45" customHeight="1" x14ac:dyDescent="0.25">
      <c r="A205" s="223">
        <v>23360</v>
      </c>
      <c r="B205" s="224" t="s">
        <v>386</v>
      </c>
      <c r="C205" s="225"/>
      <c r="D205" s="225" t="s">
        <v>40</v>
      </c>
      <c r="E205" s="226"/>
      <c r="F205" s="226"/>
      <c r="G205" s="226"/>
      <c r="H205" s="226"/>
      <c r="I205" s="226"/>
      <c r="J205" s="226"/>
      <c r="K205" s="226" t="s">
        <v>384</v>
      </c>
      <c r="L205" s="226" t="s">
        <v>384</v>
      </c>
      <c r="M205" s="226"/>
      <c r="N205" s="226"/>
      <c r="O205" s="226" t="s">
        <v>384</v>
      </c>
      <c r="P205" s="226" t="s">
        <v>384</v>
      </c>
      <c r="Q205" s="226"/>
      <c r="R205" s="226"/>
      <c r="S205" s="226" t="s">
        <v>384</v>
      </c>
      <c r="T205" s="226" t="s">
        <v>384</v>
      </c>
      <c r="U205" s="226"/>
      <c r="V205" s="226"/>
      <c r="W205" s="225"/>
      <c r="X205" s="225" t="s">
        <v>95</v>
      </c>
      <c r="Y205" s="227">
        <v>10000</v>
      </c>
      <c r="Z205" s="227">
        <v>10000</v>
      </c>
    </row>
    <row r="206" spans="1:26" s="29" customFormat="1" ht="30.75" customHeight="1" x14ac:dyDescent="0.25">
      <c r="A206" s="223">
        <v>23360</v>
      </c>
      <c r="B206" s="224" t="s">
        <v>408</v>
      </c>
      <c r="C206" s="225"/>
      <c r="D206" s="225" t="s">
        <v>40</v>
      </c>
      <c r="E206" s="226"/>
      <c r="F206" s="226"/>
      <c r="G206" s="226"/>
      <c r="H206" s="226"/>
      <c r="I206" s="226"/>
      <c r="J206" s="226"/>
      <c r="K206" s="226" t="s">
        <v>340</v>
      </c>
      <c r="L206" s="226" t="s">
        <v>340</v>
      </c>
      <c r="M206" s="226"/>
      <c r="N206" s="226"/>
      <c r="O206" s="226" t="s">
        <v>340</v>
      </c>
      <c r="P206" s="226" t="s">
        <v>340</v>
      </c>
      <c r="Q206" s="226"/>
      <c r="R206" s="226"/>
      <c r="S206" s="226" t="s">
        <v>340</v>
      </c>
      <c r="T206" s="226" t="s">
        <v>340</v>
      </c>
      <c r="U206" s="226"/>
      <c r="V206" s="226"/>
      <c r="W206" s="225"/>
      <c r="X206" s="225" t="s">
        <v>99</v>
      </c>
      <c r="Y206" s="227">
        <v>10000</v>
      </c>
      <c r="Z206" s="227">
        <v>10000</v>
      </c>
    </row>
    <row r="207" spans="1:26" s="29" customFormat="1" ht="30.75" customHeight="1" x14ac:dyDescent="0.25">
      <c r="A207" s="223">
        <v>23360</v>
      </c>
      <c r="B207" s="224" t="s">
        <v>408</v>
      </c>
      <c r="C207" s="225"/>
      <c r="D207" s="225" t="s">
        <v>40</v>
      </c>
      <c r="E207" s="226"/>
      <c r="F207" s="226"/>
      <c r="G207" s="226"/>
      <c r="H207" s="226"/>
      <c r="I207" s="226"/>
      <c r="J207" s="226"/>
      <c r="K207" s="226" t="s">
        <v>389</v>
      </c>
      <c r="L207" s="226" t="s">
        <v>389</v>
      </c>
      <c r="M207" s="226"/>
      <c r="N207" s="226"/>
      <c r="O207" s="226" t="s">
        <v>389</v>
      </c>
      <c r="P207" s="226" t="s">
        <v>389</v>
      </c>
      <c r="Q207" s="226"/>
      <c r="R207" s="226"/>
      <c r="S207" s="226" t="s">
        <v>389</v>
      </c>
      <c r="T207" s="226" t="s">
        <v>389</v>
      </c>
      <c r="U207" s="226"/>
      <c r="V207" s="226"/>
      <c r="W207" s="225"/>
      <c r="X207" s="225" t="s">
        <v>103</v>
      </c>
      <c r="Y207" s="227">
        <v>10000</v>
      </c>
      <c r="Z207" s="227">
        <v>10000</v>
      </c>
    </row>
    <row r="208" spans="1:26" s="29" customFormat="1" x14ac:dyDescent="0.25">
      <c r="A208" s="223">
        <v>29100</v>
      </c>
      <c r="B208" s="224" t="s">
        <v>409</v>
      </c>
      <c r="C208" s="225"/>
      <c r="D208" s="225" t="s">
        <v>40</v>
      </c>
      <c r="E208" s="226"/>
      <c r="F208" s="226"/>
      <c r="G208" s="226"/>
      <c r="H208" s="226"/>
      <c r="I208" s="226"/>
      <c r="J208" s="226"/>
      <c r="K208" s="226" t="s">
        <v>341</v>
      </c>
      <c r="L208" s="226" t="s">
        <v>341</v>
      </c>
      <c r="M208" s="226"/>
      <c r="N208" s="226"/>
      <c r="O208" s="226" t="s">
        <v>341</v>
      </c>
      <c r="P208" s="226" t="s">
        <v>341</v>
      </c>
      <c r="Q208" s="226"/>
      <c r="R208" s="226"/>
      <c r="S208" s="226" t="s">
        <v>341</v>
      </c>
      <c r="T208" s="226" t="s">
        <v>341</v>
      </c>
      <c r="U208" s="226"/>
      <c r="V208" s="226"/>
      <c r="W208" s="225"/>
      <c r="X208" s="225" t="s">
        <v>356</v>
      </c>
      <c r="Y208" s="227">
        <v>50000</v>
      </c>
      <c r="Z208" s="227">
        <v>50000</v>
      </c>
    </row>
    <row r="209" spans="1:26" s="29" customFormat="1" ht="15" customHeight="1" x14ac:dyDescent="0.25">
      <c r="A209" s="223">
        <v>29100</v>
      </c>
      <c r="B209" s="224" t="s">
        <v>409</v>
      </c>
      <c r="C209" s="225"/>
      <c r="D209" s="225" t="s">
        <v>40</v>
      </c>
      <c r="E209" s="226"/>
      <c r="F209" s="226"/>
      <c r="G209" s="226"/>
      <c r="H209" s="226"/>
      <c r="I209" s="226"/>
      <c r="J209" s="226"/>
      <c r="K209" s="226" t="s">
        <v>396</v>
      </c>
      <c r="L209" s="226" t="s">
        <v>396</v>
      </c>
      <c r="M209" s="226"/>
      <c r="N209" s="226"/>
      <c r="O209" s="226" t="s">
        <v>396</v>
      </c>
      <c r="P209" s="226" t="s">
        <v>396</v>
      </c>
      <c r="Q209" s="226"/>
      <c r="R209" s="226"/>
      <c r="S209" s="226" t="s">
        <v>396</v>
      </c>
      <c r="T209" s="226" t="s">
        <v>396</v>
      </c>
      <c r="U209" s="226"/>
      <c r="V209" s="226"/>
      <c r="W209" s="225"/>
      <c r="X209" s="225" t="s">
        <v>382</v>
      </c>
      <c r="Y209" s="227">
        <v>50000</v>
      </c>
      <c r="Z209" s="227">
        <v>50000</v>
      </c>
    </row>
    <row r="210" spans="1:26" s="29" customFormat="1" ht="28.5" x14ac:dyDescent="0.25">
      <c r="A210" s="223">
        <v>31500</v>
      </c>
      <c r="B210" s="224" t="s">
        <v>410</v>
      </c>
      <c r="C210" s="225"/>
      <c r="D210" s="228" t="s">
        <v>40</v>
      </c>
      <c r="E210" s="226"/>
      <c r="F210" s="226"/>
      <c r="G210" s="226"/>
      <c r="H210" s="226"/>
      <c r="I210" s="226"/>
      <c r="J210" s="226"/>
      <c r="K210" s="226" t="s">
        <v>384</v>
      </c>
      <c r="L210" s="226" t="s">
        <v>384</v>
      </c>
      <c r="M210" s="226"/>
      <c r="N210" s="226"/>
      <c r="O210" s="226" t="s">
        <v>384</v>
      </c>
      <c r="P210" s="226" t="s">
        <v>384</v>
      </c>
      <c r="Q210" s="226"/>
      <c r="R210" s="226"/>
      <c r="S210" s="226" t="s">
        <v>384</v>
      </c>
      <c r="T210" s="226" t="s">
        <v>384</v>
      </c>
      <c r="U210" s="226"/>
      <c r="V210" s="226"/>
      <c r="W210" s="225"/>
      <c r="X210" s="225" t="s">
        <v>356</v>
      </c>
      <c r="Y210" s="227">
        <v>25000</v>
      </c>
      <c r="Z210" s="227">
        <v>25000</v>
      </c>
    </row>
    <row r="211" spans="1:26" s="29" customFormat="1" ht="28.5" x14ac:dyDescent="0.25">
      <c r="A211" s="223">
        <v>31500</v>
      </c>
      <c r="B211" s="224" t="s">
        <v>410</v>
      </c>
      <c r="C211" s="225"/>
      <c r="D211" s="225" t="s">
        <v>40</v>
      </c>
      <c r="E211" s="226"/>
      <c r="F211" s="226"/>
      <c r="G211" s="226"/>
      <c r="H211" s="226"/>
      <c r="I211" s="226"/>
      <c r="J211" s="226"/>
      <c r="K211" s="226" t="s">
        <v>340</v>
      </c>
      <c r="L211" s="226" t="s">
        <v>340</v>
      </c>
      <c r="M211" s="226"/>
      <c r="N211" s="226"/>
      <c r="O211" s="226" t="s">
        <v>340</v>
      </c>
      <c r="P211" s="226" t="s">
        <v>340</v>
      </c>
      <c r="Q211" s="226"/>
      <c r="R211" s="226"/>
      <c r="S211" s="226" t="s">
        <v>340</v>
      </c>
      <c r="T211" s="226" t="s">
        <v>340</v>
      </c>
      <c r="U211" s="226"/>
      <c r="V211" s="226"/>
      <c r="W211" s="226"/>
      <c r="X211" s="225" t="s">
        <v>376</v>
      </c>
      <c r="Y211" s="227">
        <v>25400</v>
      </c>
      <c r="Z211" s="227">
        <v>25400</v>
      </c>
    </row>
    <row r="212" spans="1:26" s="29" customFormat="1" ht="15" customHeight="1" x14ac:dyDescent="0.25">
      <c r="A212" s="223">
        <v>33100</v>
      </c>
      <c r="B212" s="224" t="s">
        <v>411</v>
      </c>
      <c r="C212" s="225"/>
      <c r="D212" s="225" t="s">
        <v>40</v>
      </c>
      <c r="E212" s="226"/>
      <c r="F212" s="226"/>
      <c r="G212" s="226"/>
      <c r="H212" s="226"/>
      <c r="I212" s="226"/>
      <c r="J212" s="226"/>
      <c r="K212" s="226" t="s">
        <v>384</v>
      </c>
      <c r="L212" s="226" t="s">
        <v>384</v>
      </c>
      <c r="M212" s="226"/>
      <c r="N212" s="226"/>
      <c r="O212" s="226" t="s">
        <v>384</v>
      </c>
      <c r="P212" s="226" t="s">
        <v>384</v>
      </c>
      <c r="Q212" s="226"/>
      <c r="R212" s="226"/>
      <c r="S212" s="226" t="s">
        <v>384</v>
      </c>
      <c r="T212" s="226" t="s">
        <v>384</v>
      </c>
      <c r="U212" s="226"/>
      <c r="V212" s="226"/>
      <c r="W212" s="226"/>
      <c r="X212" s="225" t="s">
        <v>356</v>
      </c>
      <c r="Y212" s="227">
        <v>35000</v>
      </c>
      <c r="Z212" s="227">
        <v>35000</v>
      </c>
    </row>
    <row r="213" spans="1:26" s="29" customFormat="1" ht="15" customHeight="1" x14ac:dyDescent="0.25">
      <c r="A213" s="223">
        <v>33100</v>
      </c>
      <c r="B213" s="224" t="s">
        <v>411</v>
      </c>
      <c r="C213" s="225"/>
      <c r="D213" s="225" t="s">
        <v>40</v>
      </c>
      <c r="E213" s="226"/>
      <c r="F213" s="226"/>
      <c r="G213" s="226"/>
      <c r="H213" s="226"/>
      <c r="I213" s="226"/>
      <c r="J213" s="226"/>
      <c r="K213" s="226" t="s">
        <v>341</v>
      </c>
      <c r="L213" s="226" t="s">
        <v>341</v>
      </c>
      <c r="M213" s="226"/>
      <c r="N213" s="226"/>
      <c r="O213" s="226" t="s">
        <v>341</v>
      </c>
      <c r="P213" s="226" t="s">
        <v>341</v>
      </c>
      <c r="Q213" s="226"/>
      <c r="R213" s="226"/>
      <c r="S213" s="226" t="s">
        <v>341</v>
      </c>
      <c r="T213" s="226" t="s">
        <v>341</v>
      </c>
      <c r="U213" s="226"/>
      <c r="V213" s="226"/>
      <c r="W213" s="225"/>
      <c r="X213" s="225" t="s">
        <v>376</v>
      </c>
      <c r="Y213" s="227">
        <v>35000</v>
      </c>
      <c r="Z213" s="227">
        <v>35000</v>
      </c>
    </row>
    <row r="214" spans="1:26" s="29" customFormat="1" ht="15" customHeight="1" x14ac:dyDescent="0.25">
      <c r="A214" s="223">
        <v>33100</v>
      </c>
      <c r="B214" s="231" t="s">
        <v>411</v>
      </c>
      <c r="C214" s="225"/>
      <c r="D214" s="228" t="s">
        <v>40</v>
      </c>
      <c r="E214" s="229"/>
      <c r="F214" s="229"/>
      <c r="G214" s="229"/>
      <c r="H214" s="229"/>
      <c r="I214" s="229"/>
      <c r="J214" s="229"/>
      <c r="K214" s="229" t="s">
        <v>385</v>
      </c>
      <c r="L214" s="229" t="s">
        <v>385</v>
      </c>
      <c r="M214" s="229"/>
      <c r="N214" s="229"/>
      <c r="O214" s="229" t="s">
        <v>385</v>
      </c>
      <c r="P214" s="229" t="s">
        <v>385</v>
      </c>
      <c r="Q214" s="229"/>
      <c r="R214" s="229"/>
      <c r="S214" s="229" t="s">
        <v>385</v>
      </c>
      <c r="T214" s="229" t="s">
        <v>385</v>
      </c>
      <c r="U214" s="229"/>
      <c r="V214" s="229"/>
      <c r="W214" s="228"/>
      <c r="X214" s="228" t="s">
        <v>107</v>
      </c>
      <c r="Y214" s="247">
        <v>30000</v>
      </c>
      <c r="Z214" s="247">
        <v>30000</v>
      </c>
    </row>
    <row r="215" spans="1:26" s="29" customFormat="1" ht="15" customHeight="1" x14ac:dyDescent="0.25">
      <c r="A215" s="223">
        <v>33400</v>
      </c>
      <c r="B215" s="224" t="s">
        <v>412</v>
      </c>
      <c r="C215" s="225"/>
      <c r="D215" s="225" t="s">
        <v>40</v>
      </c>
      <c r="E215" s="226"/>
      <c r="F215" s="226"/>
      <c r="G215" s="226"/>
      <c r="H215" s="226"/>
      <c r="I215" s="226"/>
      <c r="J215" s="226"/>
      <c r="K215" s="226" t="s">
        <v>384</v>
      </c>
      <c r="L215" s="226" t="s">
        <v>384</v>
      </c>
      <c r="M215" s="226"/>
      <c r="N215" s="226"/>
      <c r="O215" s="226" t="s">
        <v>384</v>
      </c>
      <c r="P215" s="226" t="s">
        <v>384</v>
      </c>
      <c r="Q215" s="226"/>
      <c r="R215" s="226"/>
      <c r="S215" s="226" t="s">
        <v>384</v>
      </c>
      <c r="T215" s="226" t="s">
        <v>384</v>
      </c>
      <c r="U215" s="226"/>
      <c r="V215" s="226"/>
      <c r="W215" s="225"/>
      <c r="X215" s="225" t="s">
        <v>276</v>
      </c>
      <c r="Y215" s="227">
        <v>35000</v>
      </c>
      <c r="Z215" s="227">
        <v>15000</v>
      </c>
    </row>
    <row r="216" spans="1:26" s="29" customFormat="1" ht="15" customHeight="1" x14ac:dyDescent="0.25">
      <c r="A216" s="223">
        <v>33400</v>
      </c>
      <c r="B216" s="224" t="s">
        <v>412</v>
      </c>
      <c r="C216" s="225"/>
      <c r="D216" s="225" t="s">
        <v>40</v>
      </c>
      <c r="E216" s="226"/>
      <c r="F216" s="226"/>
      <c r="G216" s="226"/>
      <c r="H216" s="226"/>
      <c r="I216" s="226"/>
      <c r="J216" s="226"/>
      <c r="K216" s="226" t="s">
        <v>341</v>
      </c>
      <c r="L216" s="226" t="s">
        <v>341</v>
      </c>
      <c r="M216" s="226"/>
      <c r="N216" s="226"/>
      <c r="O216" s="226" t="s">
        <v>341</v>
      </c>
      <c r="P216" s="226" t="s">
        <v>341</v>
      </c>
      <c r="Q216" s="226"/>
      <c r="R216" s="226"/>
      <c r="S216" s="226" t="s">
        <v>341</v>
      </c>
      <c r="T216" s="226" t="s">
        <v>341</v>
      </c>
      <c r="U216" s="226"/>
      <c r="V216" s="226"/>
      <c r="W216" s="225"/>
      <c r="X216" s="225" t="s">
        <v>261</v>
      </c>
      <c r="Y216" s="227">
        <v>35000</v>
      </c>
      <c r="Z216" s="227">
        <v>15000</v>
      </c>
    </row>
    <row r="217" spans="1:26" s="29" customFormat="1" ht="15" customHeight="1" x14ac:dyDescent="0.25">
      <c r="A217" s="223">
        <v>33400</v>
      </c>
      <c r="B217" s="224" t="s">
        <v>412</v>
      </c>
      <c r="C217" s="225"/>
      <c r="D217" s="225" t="s">
        <v>40</v>
      </c>
      <c r="E217" s="226"/>
      <c r="F217" s="226"/>
      <c r="G217" s="226"/>
      <c r="H217" s="226"/>
      <c r="I217" s="226"/>
      <c r="J217" s="226"/>
      <c r="K217" s="226" t="s">
        <v>385</v>
      </c>
      <c r="L217" s="226" t="s">
        <v>385</v>
      </c>
      <c r="M217" s="226"/>
      <c r="N217" s="226"/>
      <c r="O217" s="226" t="s">
        <v>385</v>
      </c>
      <c r="P217" s="226" t="s">
        <v>385</v>
      </c>
      <c r="Q217" s="226"/>
      <c r="R217" s="226"/>
      <c r="S217" s="226" t="s">
        <v>385</v>
      </c>
      <c r="T217" s="226" t="s">
        <v>385</v>
      </c>
      <c r="U217" s="226"/>
      <c r="V217" s="226"/>
      <c r="W217" s="225"/>
      <c r="X217" s="225" t="s">
        <v>107</v>
      </c>
      <c r="Y217" s="227">
        <v>30000</v>
      </c>
      <c r="Z217" s="227">
        <v>20000</v>
      </c>
    </row>
    <row r="218" spans="1:26" s="29" customFormat="1" ht="15" customHeight="1" x14ac:dyDescent="0.25">
      <c r="A218" s="223">
        <v>34400</v>
      </c>
      <c r="B218" s="231" t="s">
        <v>413</v>
      </c>
      <c r="C218" s="225"/>
      <c r="D218" s="225" t="s">
        <v>40</v>
      </c>
      <c r="E218" s="226"/>
      <c r="F218" s="226"/>
      <c r="G218" s="226"/>
      <c r="H218" s="226"/>
      <c r="I218" s="226"/>
      <c r="J218" s="226"/>
      <c r="K218" s="226" t="s">
        <v>384</v>
      </c>
      <c r="L218" s="226" t="s">
        <v>384</v>
      </c>
      <c r="M218" s="226"/>
      <c r="N218" s="226"/>
      <c r="O218" s="226" t="s">
        <v>384</v>
      </c>
      <c r="P218" s="226" t="s">
        <v>384</v>
      </c>
      <c r="Q218" s="226"/>
      <c r="R218" s="226"/>
      <c r="S218" s="226" t="s">
        <v>384</v>
      </c>
      <c r="T218" s="226" t="s">
        <v>384</v>
      </c>
      <c r="U218" s="226"/>
      <c r="V218" s="226"/>
      <c r="W218" s="225"/>
      <c r="X218" s="225" t="s">
        <v>356</v>
      </c>
      <c r="Y218" s="227">
        <v>50000</v>
      </c>
      <c r="Z218" s="227">
        <v>50000</v>
      </c>
    </row>
    <row r="219" spans="1:26" s="29" customFormat="1" ht="15" customHeight="1" x14ac:dyDescent="0.25">
      <c r="A219" s="223">
        <v>34400</v>
      </c>
      <c r="B219" s="231" t="s">
        <v>413</v>
      </c>
      <c r="C219" s="225"/>
      <c r="D219" s="225" t="s">
        <v>40</v>
      </c>
      <c r="E219" s="226"/>
      <c r="F219" s="226"/>
      <c r="G219" s="226"/>
      <c r="H219" s="226"/>
      <c r="I219" s="226"/>
      <c r="J219" s="226"/>
      <c r="K219" s="226" t="s">
        <v>101</v>
      </c>
      <c r="L219" s="226" t="s">
        <v>101</v>
      </c>
      <c r="M219" s="226"/>
      <c r="N219" s="226"/>
      <c r="O219" s="226" t="s">
        <v>101</v>
      </c>
      <c r="P219" s="226" t="s">
        <v>101</v>
      </c>
      <c r="Q219" s="226"/>
      <c r="R219" s="226"/>
      <c r="S219" s="226" t="s">
        <v>101</v>
      </c>
      <c r="T219" s="226" t="s">
        <v>101</v>
      </c>
      <c r="U219" s="226"/>
      <c r="V219" s="226"/>
      <c r="W219" s="225"/>
      <c r="X219" s="225" t="s">
        <v>376</v>
      </c>
      <c r="Y219" s="227">
        <v>50000</v>
      </c>
      <c r="Z219" s="227">
        <v>50000</v>
      </c>
    </row>
    <row r="220" spans="1:26" s="29" customFormat="1" ht="15" customHeight="1" x14ac:dyDescent="0.25">
      <c r="A220" s="232">
        <v>35100</v>
      </c>
      <c r="B220" s="231" t="s">
        <v>414</v>
      </c>
      <c r="C220" s="225"/>
      <c r="D220" s="228" t="s">
        <v>40</v>
      </c>
      <c r="E220" s="229"/>
      <c r="F220" s="229"/>
      <c r="G220" s="229"/>
      <c r="H220" s="229"/>
      <c r="I220" s="229"/>
      <c r="J220" s="229"/>
      <c r="K220" s="229" t="s">
        <v>384</v>
      </c>
      <c r="L220" s="229" t="s">
        <v>384</v>
      </c>
      <c r="M220" s="229"/>
      <c r="N220" s="229"/>
      <c r="O220" s="229" t="s">
        <v>384</v>
      </c>
      <c r="P220" s="229" t="s">
        <v>384</v>
      </c>
      <c r="Q220" s="229"/>
      <c r="R220" s="229"/>
      <c r="S220" s="229" t="s">
        <v>384</v>
      </c>
      <c r="T220" s="229" t="s">
        <v>384</v>
      </c>
      <c r="U220" s="229"/>
      <c r="V220" s="229"/>
      <c r="W220" s="228"/>
      <c r="X220" s="228" t="s">
        <v>356</v>
      </c>
      <c r="Y220" s="247">
        <v>40000</v>
      </c>
      <c r="Z220" s="247">
        <v>40000</v>
      </c>
    </row>
    <row r="221" spans="1:26" s="29" customFormat="1" ht="15" customHeight="1" x14ac:dyDescent="0.25">
      <c r="A221" s="232">
        <v>35100</v>
      </c>
      <c r="B221" s="233" t="s">
        <v>414</v>
      </c>
      <c r="C221" s="234"/>
      <c r="D221" s="225" t="s">
        <v>40</v>
      </c>
      <c r="E221" s="226"/>
      <c r="F221" s="226"/>
      <c r="G221" s="226"/>
      <c r="H221" s="226"/>
      <c r="I221" s="226"/>
      <c r="J221" s="226"/>
      <c r="K221" s="226" t="s">
        <v>101</v>
      </c>
      <c r="L221" s="226" t="s">
        <v>101</v>
      </c>
      <c r="M221" s="226"/>
      <c r="N221" s="226"/>
      <c r="O221" s="226" t="s">
        <v>101</v>
      </c>
      <c r="P221" s="226" t="s">
        <v>101</v>
      </c>
      <c r="Q221" s="226"/>
      <c r="R221" s="226"/>
      <c r="S221" s="226" t="s">
        <v>101</v>
      </c>
      <c r="T221" s="226" t="s">
        <v>101</v>
      </c>
      <c r="U221" s="226"/>
      <c r="V221" s="226"/>
      <c r="W221" s="226"/>
      <c r="X221" s="226" t="s">
        <v>359</v>
      </c>
      <c r="Y221" s="227">
        <v>40000</v>
      </c>
      <c r="Z221" s="227">
        <v>40000</v>
      </c>
    </row>
    <row r="222" spans="1:26" s="29" customFormat="1" ht="30" customHeight="1" x14ac:dyDescent="0.25">
      <c r="A222" s="223">
        <v>35210</v>
      </c>
      <c r="B222" s="235" t="s">
        <v>415</v>
      </c>
      <c r="C222" s="236"/>
      <c r="D222" s="225" t="s">
        <v>43</v>
      </c>
      <c r="E222" s="226"/>
      <c r="F222" s="226"/>
      <c r="G222" s="226"/>
      <c r="H222" s="226"/>
      <c r="I222" s="226"/>
      <c r="J222" s="226"/>
      <c r="K222" s="226" t="s">
        <v>384</v>
      </c>
      <c r="L222" s="226" t="s">
        <v>384</v>
      </c>
      <c r="M222" s="226"/>
      <c r="N222" s="226"/>
      <c r="O222" s="226" t="s">
        <v>384</v>
      </c>
      <c r="P222" s="226" t="s">
        <v>384</v>
      </c>
      <c r="Q222" s="226"/>
      <c r="R222" s="226"/>
      <c r="S222" s="226" t="s">
        <v>384</v>
      </c>
      <c r="T222" s="226" t="s">
        <v>384</v>
      </c>
      <c r="U222" s="226"/>
      <c r="V222" s="226"/>
      <c r="W222" s="226"/>
      <c r="X222" s="225" t="s">
        <v>356</v>
      </c>
      <c r="Y222" s="227">
        <v>125000</v>
      </c>
      <c r="Z222" s="227">
        <v>125000</v>
      </c>
    </row>
    <row r="223" spans="1:26" s="29" customFormat="1" ht="30" customHeight="1" x14ac:dyDescent="0.25">
      <c r="A223" s="223">
        <v>35210</v>
      </c>
      <c r="B223" s="235" t="s">
        <v>415</v>
      </c>
      <c r="C223" s="236"/>
      <c r="D223" s="225" t="s">
        <v>43</v>
      </c>
      <c r="E223" s="226"/>
      <c r="F223" s="226"/>
      <c r="G223" s="226"/>
      <c r="H223" s="226"/>
      <c r="I223" s="226"/>
      <c r="J223" s="226"/>
      <c r="K223" s="226" t="s">
        <v>341</v>
      </c>
      <c r="L223" s="226" t="s">
        <v>341</v>
      </c>
      <c r="M223" s="226"/>
      <c r="N223" s="226"/>
      <c r="O223" s="226" t="s">
        <v>341</v>
      </c>
      <c r="P223" s="226" t="s">
        <v>341</v>
      </c>
      <c r="Q223" s="226"/>
      <c r="R223" s="226"/>
      <c r="S223" s="226" t="s">
        <v>341</v>
      </c>
      <c r="T223" s="226" t="s">
        <v>341</v>
      </c>
      <c r="U223" s="226"/>
      <c r="V223" s="226"/>
      <c r="W223" s="226"/>
      <c r="X223" s="225" t="s">
        <v>376</v>
      </c>
      <c r="Y223" s="227">
        <v>115000</v>
      </c>
      <c r="Z223" s="227">
        <v>115000</v>
      </c>
    </row>
    <row r="224" spans="1:26" s="29" customFormat="1" ht="30" customHeight="1" x14ac:dyDescent="0.25">
      <c r="A224" s="223">
        <v>35210</v>
      </c>
      <c r="B224" s="235" t="s">
        <v>415</v>
      </c>
      <c r="C224" s="236"/>
      <c r="D224" s="225" t="s">
        <v>43</v>
      </c>
      <c r="E224" s="226"/>
      <c r="F224" s="226"/>
      <c r="G224" s="226"/>
      <c r="H224" s="226"/>
      <c r="I224" s="226"/>
      <c r="J224" s="226"/>
      <c r="K224" s="226" t="s">
        <v>385</v>
      </c>
      <c r="L224" s="226" t="s">
        <v>385</v>
      </c>
      <c r="M224" s="226"/>
      <c r="N224" s="226"/>
      <c r="O224" s="226" t="s">
        <v>385</v>
      </c>
      <c r="P224" s="226" t="s">
        <v>385</v>
      </c>
      <c r="Q224" s="226"/>
      <c r="R224" s="226"/>
      <c r="S224" s="226" t="s">
        <v>385</v>
      </c>
      <c r="T224" s="226" t="s">
        <v>385</v>
      </c>
      <c r="U224" s="226"/>
      <c r="V224" s="226"/>
      <c r="W224" s="225"/>
      <c r="X224" s="226" t="s">
        <v>416</v>
      </c>
      <c r="Y224" s="227">
        <v>115000</v>
      </c>
      <c r="Z224" s="227">
        <v>115000</v>
      </c>
    </row>
    <row r="225" spans="1:26" s="29" customFormat="1" ht="15" customHeight="1" x14ac:dyDescent="0.25">
      <c r="A225" s="223">
        <v>35500</v>
      </c>
      <c r="B225" s="224" t="s">
        <v>417</v>
      </c>
      <c r="C225" s="225"/>
      <c r="D225" s="225" t="s">
        <v>40</v>
      </c>
      <c r="E225" s="226"/>
      <c r="F225" s="226"/>
      <c r="G225" s="226"/>
      <c r="H225" s="226"/>
      <c r="I225" s="226"/>
      <c r="J225" s="226"/>
      <c r="K225" s="226" t="s">
        <v>338</v>
      </c>
      <c r="L225" s="226" t="s">
        <v>338</v>
      </c>
      <c r="M225" s="226"/>
      <c r="N225" s="226"/>
      <c r="O225" s="226" t="s">
        <v>338</v>
      </c>
      <c r="P225" s="226" t="s">
        <v>338</v>
      </c>
      <c r="Q225" s="226"/>
      <c r="R225" s="226"/>
      <c r="S225" s="226" t="s">
        <v>338</v>
      </c>
      <c r="T225" s="226" t="s">
        <v>338</v>
      </c>
      <c r="U225" s="226"/>
      <c r="V225" s="226"/>
      <c r="W225" s="225"/>
      <c r="X225" s="225" t="s">
        <v>356</v>
      </c>
      <c r="Y225" s="227">
        <v>15000</v>
      </c>
      <c r="Z225" s="227">
        <v>15000</v>
      </c>
    </row>
    <row r="226" spans="1:26" s="29" customFormat="1" ht="15" customHeight="1" x14ac:dyDescent="0.25">
      <c r="A226" s="223">
        <v>35500</v>
      </c>
      <c r="B226" s="224" t="s">
        <v>417</v>
      </c>
      <c r="C226" s="225"/>
      <c r="D226" s="225" t="s">
        <v>40</v>
      </c>
      <c r="E226" s="226"/>
      <c r="F226" s="226"/>
      <c r="G226" s="226"/>
      <c r="H226" s="226"/>
      <c r="I226" s="226"/>
      <c r="J226" s="226"/>
      <c r="K226" s="226" t="s">
        <v>385</v>
      </c>
      <c r="L226" s="226" t="s">
        <v>385</v>
      </c>
      <c r="M226" s="226"/>
      <c r="N226" s="226"/>
      <c r="O226" s="226" t="s">
        <v>385</v>
      </c>
      <c r="P226" s="226" t="s">
        <v>385</v>
      </c>
      <c r="Q226" s="226"/>
      <c r="R226" s="226"/>
      <c r="S226" s="226" t="s">
        <v>385</v>
      </c>
      <c r="T226" s="226" t="s">
        <v>385</v>
      </c>
      <c r="U226" s="226"/>
      <c r="V226" s="226"/>
      <c r="W226" s="225"/>
      <c r="X226" s="225" t="s">
        <v>382</v>
      </c>
      <c r="Y226" s="227">
        <v>15000</v>
      </c>
      <c r="Z226" s="227">
        <v>15000</v>
      </c>
    </row>
    <row r="227" spans="1:26" s="29" customFormat="1" ht="15" customHeight="1" x14ac:dyDescent="0.25">
      <c r="A227" s="223">
        <v>34640</v>
      </c>
      <c r="B227" s="224" t="s">
        <v>418</v>
      </c>
      <c r="C227" s="225"/>
      <c r="D227" s="225" t="s">
        <v>40</v>
      </c>
      <c r="E227" s="226"/>
      <c r="F227" s="226"/>
      <c r="G227" s="226"/>
      <c r="H227" s="226"/>
      <c r="I227" s="226"/>
      <c r="J227" s="226"/>
      <c r="K227" s="226" t="s">
        <v>337</v>
      </c>
      <c r="L227" s="226" t="s">
        <v>337</v>
      </c>
      <c r="M227" s="226"/>
      <c r="N227" s="226"/>
      <c r="O227" s="226" t="s">
        <v>337</v>
      </c>
      <c r="P227" s="226" t="s">
        <v>337</v>
      </c>
      <c r="Q227" s="226"/>
      <c r="R227" s="226"/>
      <c r="S227" s="226" t="s">
        <v>337</v>
      </c>
      <c r="T227" s="226" t="s">
        <v>337</v>
      </c>
      <c r="U227" s="226"/>
      <c r="V227" s="226"/>
      <c r="W227" s="225"/>
      <c r="X227" s="225" t="s">
        <v>419</v>
      </c>
      <c r="Y227" s="227">
        <v>12000</v>
      </c>
      <c r="Z227" s="227">
        <v>12000</v>
      </c>
    </row>
    <row r="228" spans="1:26" s="29" customFormat="1" ht="15" customHeight="1" x14ac:dyDescent="0.25">
      <c r="A228" s="223">
        <v>34640</v>
      </c>
      <c r="B228" s="224" t="s">
        <v>418</v>
      </c>
      <c r="C228" s="225"/>
      <c r="D228" s="225" t="s">
        <v>40</v>
      </c>
      <c r="E228" s="226"/>
      <c r="F228" s="226"/>
      <c r="G228" s="226"/>
      <c r="H228" s="226"/>
      <c r="I228" s="226"/>
      <c r="J228" s="226"/>
      <c r="K228" s="226" t="s">
        <v>384</v>
      </c>
      <c r="L228" s="226" t="s">
        <v>384</v>
      </c>
      <c r="M228" s="226"/>
      <c r="N228" s="226"/>
      <c r="O228" s="226" t="s">
        <v>384</v>
      </c>
      <c r="P228" s="226" t="s">
        <v>384</v>
      </c>
      <c r="Q228" s="226"/>
      <c r="R228" s="226"/>
      <c r="S228" s="226" t="s">
        <v>384</v>
      </c>
      <c r="T228" s="226" t="s">
        <v>384</v>
      </c>
      <c r="U228" s="226"/>
      <c r="V228" s="226"/>
      <c r="W228" s="225"/>
      <c r="X228" s="225" t="s">
        <v>420</v>
      </c>
      <c r="Y228" s="227">
        <v>12000</v>
      </c>
      <c r="Z228" s="227">
        <v>12000</v>
      </c>
    </row>
    <row r="229" spans="1:26" s="29" customFormat="1" ht="15" customHeight="1" x14ac:dyDescent="0.25">
      <c r="A229" s="223">
        <v>34640</v>
      </c>
      <c r="B229" s="224" t="s">
        <v>418</v>
      </c>
      <c r="C229" s="225"/>
      <c r="D229" s="225" t="s">
        <v>40</v>
      </c>
      <c r="E229" s="226"/>
      <c r="F229" s="226"/>
      <c r="G229" s="226"/>
      <c r="H229" s="226"/>
      <c r="I229" s="226"/>
      <c r="J229" s="226"/>
      <c r="K229" s="226" t="s">
        <v>338</v>
      </c>
      <c r="L229" s="226" t="s">
        <v>338</v>
      </c>
      <c r="M229" s="226"/>
      <c r="N229" s="226"/>
      <c r="O229" s="226" t="s">
        <v>338</v>
      </c>
      <c r="P229" s="226" t="s">
        <v>338</v>
      </c>
      <c r="Q229" s="226"/>
      <c r="R229" s="226"/>
      <c r="S229" s="226" t="s">
        <v>338</v>
      </c>
      <c r="T229" s="226" t="s">
        <v>338</v>
      </c>
      <c r="U229" s="226"/>
      <c r="V229" s="226"/>
      <c r="W229" s="225"/>
      <c r="X229" s="225" t="s">
        <v>421</v>
      </c>
      <c r="Y229" s="227">
        <v>12000</v>
      </c>
      <c r="Z229" s="227">
        <v>12000</v>
      </c>
    </row>
    <row r="230" spans="1:26" s="29" customFormat="1" ht="15" customHeight="1" x14ac:dyDescent="0.25">
      <c r="A230" s="223">
        <v>34640</v>
      </c>
      <c r="B230" s="224" t="s">
        <v>418</v>
      </c>
      <c r="C230" s="225"/>
      <c r="D230" s="225" t="s">
        <v>40</v>
      </c>
      <c r="E230" s="226"/>
      <c r="F230" s="226"/>
      <c r="G230" s="226"/>
      <c r="H230" s="226"/>
      <c r="I230" s="226"/>
      <c r="J230" s="226"/>
      <c r="K230" s="226" t="s">
        <v>339</v>
      </c>
      <c r="L230" s="226" t="s">
        <v>339</v>
      </c>
      <c r="M230" s="226"/>
      <c r="N230" s="226"/>
      <c r="O230" s="226" t="s">
        <v>339</v>
      </c>
      <c r="P230" s="226" t="s">
        <v>339</v>
      </c>
      <c r="Q230" s="226"/>
      <c r="R230" s="226"/>
      <c r="S230" s="226" t="s">
        <v>339</v>
      </c>
      <c r="T230" s="226" t="s">
        <v>339</v>
      </c>
      <c r="U230" s="226"/>
      <c r="V230" s="226"/>
      <c r="W230" s="225"/>
      <c r="X230" s="225" t="s">
        <v>422</v>
      </c>
      <c r="Y230" s="227">
        <v>12000</v>
      </c>
      <c r="Z230" s="227">
        <v>12000</v>
      </c>
    </row>
    <row r="231" spans="1:26" s="29" customFormat="1" ht="15" customHeight="1" x14ac:dyDescent="0.25">
      <c r="A231" s="223">
        <v>35640</v>
      </c>
      <c r="B231" s="224" t="s">
        <v>418</v>
      </c>
      <c r="C231" s="225"/>
      <c r="D231" s="225" t="s">
        <v>40</v>
      </c>
      <c r="E231" s="226"/>
      <c r="F231" s="226"/>
      <c r="G231" s="226"/>
      <c r="H231" s="226"/>
      <c r="I231" s="226"/>
      <c r="J231" s="226"/>
      <c r="K231" s="226" t="s">
        <v>340</v>
      </c>
      <c r="L231" s="226" t="s">
        <v>340</v>
      </c>
      <c r="M231" s="226"/>
      <c r="N231" s="226"/>
      <c r="O231" s="226" t="s">
        <v>340</v>
      </c>
      <c r="P231" s="226" t="s">
        <v>340</v>
      </c>
      <c r="Q231" s="226"/>
      <c r="R231" s="226"/>
      <c r="S231" s="226" t="s">
        <v>340</v>
      </c>
      <c r="T231" s="226" t="s">
        <v>340</v>
      </c>
      <c r="U231" s="226"/>
      <c r="V231" s="226"/>
      <c r="W231" s="225"/>
      <c r="X231" s="225" t="s">
        <v>423</v>
      </c>
      <c r="Y231" s="227">
        <v>12000</v>
      </c>
      <c r="Z231" s="227">
        <v>12000</v>
      </c>
    </row>
    <row r="232" spans="1:26" s="29" customFormat="1" ht="15" customHeight="1" x14ac:dyDescent="0.25">
      <c r="A232" s="223">
        <v>34640</v>
      </c>
      <c r="B232" s="224" t="s">
        <v>418</v>
      </c>
      <c r="C232" s="225"/>
      <c r="D232" s="225" t="s">
        <v>40</v>
      </c>
      <c r="E232" s="226"/>
      <c r="F232" s="226"/>
      <c r="G232" s="226"/>
      <c r="H232" s="226"/>
      <c r="I232" s="226"/>
      <c r="J232" s="226"/>
      <c r="K232" s="226" t="s">
        <v>341</v>
      </c>
      <c r="L232" s="226" t="s">
        <v>341</v>
      </c>
      <c r="M232" s="226"/>
      <c r="N232" s="226"/>
      <c r="O232" s="226" t="s">
        <v>341</v>
      </c>
      <c r="P232" s="226" t="s">
        <v>341</v>
      </c>
      <c r="Q232" s="226"/>
      <c r="R232" s="226"/>
      <c r="S232" s="226" t="s">
        <v>341</v>
      </c>
      <c r="T232" s="226" t="s">
        <v>341</v>
      </c>
      <c r="U232" s="226"/>
      <c r="V232" s="226"/>
      <c r="W232" s="226"/>
      <c r="X232" s="225" t="s">
        <v>424</v>
      </c>
      <c r="Y232" s="227">
        <v>12000</v>
      </c>
      <c r="Z232" s="227">
        <v>12000</v>
      </c>
    </row>
    <row r="233" spans="1:26" s="29" customFormat="1" ht="15" customHeight="1" x14ac:dyDescent="0.25">
      <c r="A233" s="223">
        <v>35640</v>
      </c>
      <c r="B233" s="224" t="s">
        <v>418</v>
      </c>
      <c r="C233" s="225"/>
      <c r="D233" s="225" t="s">
        <v>40</v>
      </c>
      <c r="E233" s="226"/>
      <c r="F233" s="226"/>
      <c r="G233" s="226"/>
      <c r="H233" s="226"/>
      <c r="I233" s="226"/>
      <c r="J233" s="226"/>
      <c r="K233" s="226" t="s">
        <v>336</v>
      </c>
      <c r="L233" s="226" t="s">
        <v>336</v>
      </c>
      <c r="M233" s="226"/>
      <c r="N233" s="226"/>
      <c r="O233" s="226" t="s">
        <v>336</v>
      </c>
      <c r="P233" s="226" t="s">
        <v>336</v>
      </c>
      <c r="Q233" s="226"/>
      <c r="R233" s="226"/>
      <c r="S233" s="226" t="s">
        <v>336</v>
      </c>
      <c r="T233" s="226" t="s">
        <v>336</v>
      </c>
      <c r="U233" s="226"/>
      <c r="V233" s="226"/>
      <c r="W233" s="225"/>
      <c r="X233" s="225" t="s">
        <v>425</v>
      </c>
      <c r="Y233" s="227">
        <v>12000</v>
      </c>
      <c r="Z233" s="227">
        <v>12000</v>
      </c>
    </row>
    <row r="234" spans="1:26" s="29" customFormat="1" ht="15" customHeight="1" x14ac:dyDescent="0.25">
      <c r="A234" s="223">
        <v>35640</v>
      </c>
      <c r="B234" s="224" t="s">
        <v>418</v>
      </c>
      <c r="C234" s="225"/>
      <c r="D234" s="225" t="s">
        <v>40</v>
      </c>
      <c r="E234" s="226"/>
      <c r="F234" s="226"/>
      <c r="G234" s="226"/>
      <c r="H234" s="226"/>
      <c r="I234" s="226"/>
      <c r="J234" s="226"/>
      <c r="K234" s="226" t="s">
        <v>101</v>
      </c>
      <c r="L234" s="226" t="s">
        <v>101</v>
      </c>
      <c r="M234" s="226"/>
      <c r="N234" s="226"/>
      <c r="O234" s="226" t="s">
        <v>101</v>
      </c>
      <c r="P234" s="226" t="s">
        <v>101</v>
      </c>
      <c r="Q234" s="226"/>
      <c r="R234" s="226"/>
      <c r="S234" s="226" t="s">
        <v>101</v>
      </c>
      <c r="T234" s="226" t="s">
        <v>101</v>
      </c>
      <c r="U234" s="226"/>
      <c r="V234" s="226"/>
      <c r="W234" s="225"/>
      <c r="X234" s="225" t="s">
        <v>426</v>
      </c>
      <c r="Y234" s="227">
        <v>12000</v>
      </c>
      <c r="Z234" s="227">
        <v>12000</v>
      </c>
    </row>
    <row r="235" spans="1:26" s="29" customFormat="1" ht="15" customHeight="1" x14ac:dyDescent="0.25">
      <c r="A235" s="223">
        <v>35640</v>
      </c>
      <c r="B235" s="224" t="s">
        <v>418</v>
      </c>
      <c r="C235" s="237"/>
      <c r="D235" s="225" t="s">
        <v>40</v>
      </c>
      <c r="E235" s="226"/>
      <c r="F235" s="226"/>
      <c r="G235" s="226"/>
      <c r="H235" s="226"/>
      <c r="I235" s="226"/>
      <c r="J235" s="226"/>
      <c r="K235" s="226" t="s">
        <v>389</v>
      </c>
      <c r="L235" s="226" t="s">
        <v>389</v>
      </c>
      <c r="M235" s="226"/>
      <c r="N235" s="226"/>
      <c r="O235" s="226" t="s">
        <v>389</v>
      </c>
      <c r="P235" s="226" t="s">
        <v>389</v>
      </c>
      <c r="Q235" s="226"/>
      <c r="R235" s="226"/>
      <c r="S235" s="226" t="s">
        <v>389</v>
      </c>
      <c r="T235" s="226" t="s">
        <v>389</v>
      </c>
      <c r="U235" s="226"/>
      <c r="V235" s="226"/>
      <c r="W235" s="226"/>
      <c r="X235" s="225" t="s">
        <v>427</v>
      </c>
      <c r="Y235" s="227">
        <v>12000</v>
      </c>
      <c r="Z235" s="227">
        <v>12000</v>
      </c>
    </row>
    <row r="236" spans="1:26" s="29" customFormat="1" ht="15" customHeight="1" x14ac:dyDescent="0.25">
      <c r="A236" s="223">
        <v>35640</v>
      </c>
      <c r="B236" s="224" t="s">
        <v>418</v>
      </c>
      <c r="C236" s="237"/>
      <c r="D236" s="225" t="s">
        <v>40</v>
      </c>
      <c r="E236" s="226"/>
      <c r="F236" s="226"/>
      <c r="G236" s="226"/>
      <c r="H236" s="226"/>
      <c r="I236" s="226"/>
      <c r="J236" s="226"/>
      <c r="K236" s="226" t="s">
        <v>385</v>
      </c>
      <c r="L236" s="226" t="s">
        <v>385</v>
      </c>
      <c r="M236" s="226"/>
      <c r="N236" s="226"/>
      <c r="O236" s="226" t="s">
        <v>385</v>
      </c>
      <c r="P236" s="226" t="s">
        <v>385</v>
      </c>
      <c r="Q236" s="226"/>
      <c r="R236" s="226"/>
      <c r="S236" s="226" t="s">
        <v>385</v>
      </c>
      <c r="T236" s="226" t="s">
        <v>385</v>
      </c>
      <c r="U236" s="226"/>
      <c r="V236" s="226"/>
      <c r="W236" s="226"/>
      <c r="X236" s="225" t="s">
        <v>428</v>
      </c>
      <c r="Y236" s="227">
        <v>16000</v>
      </c>
      <c r="Z236" s="227">
        <v>16000</v>
      </c>
    </row>
    <row r="237" spans="1:26" s="29" customFormat="1" ht="15" customHeight="1" x14ac:dyDescent="0.25">
      <c r="A237" s="223">
        <v>35640</v>
      </c>
      <c r="B237" s="224" t="s">
        <v>418</v>
      </c>
      <c r="C237" s="237"/>
      <c r="D237" s="225" t="s">
        <v>40</v>
      </c>
      <c r="E237" s="226"/>
      <c r="F237" s="226"/>
      <c r="G237" s="226"/>
      <c r="H237" s="226"/>
      <c r="I237" s="226"/>
      <c r="J237" s="226"/>
      <c r="K237" s="226" t="s">
        <v>396</v>
      </c>
      <c r="L237" s="226" t="s">
        <v>396</v>
      </c>
      <c r="M237" s="226"/>
      <c r="N237" s="226"/>
      <c r="O237" s="226" t="s">
        <v>396</v>
      </c>
      <c r="P237" s="226" t="s">
        <v>396</v>
      </c>
      <c r="Q237" s="226"/>
      <c r="R237" s="226"/>
      <c r="S237" s="226" t="s">
        <v>396</v>
      </c>
      <c r="T237" s="226" t="s">
        <v>396</v>
      </c>
      <c r="U237" s="226"/>
      <c r="V237" s="226"/>
      <c r="W237" s="226"/>
      <c r="X237" s="225" t="s">
        <v>429</v>
      </c>
      <c r="Y237" s="227">
        <v>16000</v>
      </c>
      <c r="Z237" s="227">
        <v>16000</v>
      </c>
    </row>
    <row r="238" spans="1:26" s="29" customFormat="1" ht="15" customHeight="1" x14ac:dyDescent="0.25">
      <c r="A238" s="223">
        <v>35650</v>
      </c>
      <c r="B238" s="224" t="s">
        <v>430</v>
      </c>
      <c r="C238" s="234"/>
      <c r="D238" s="225" t="s">
        <v>40</v>
      </c>
      <c r="E238" s="226"/>
      <c r="F238" s="226"/>
      <c r="G238" s="226"/>
      <c r="H238" s="226"/>
      <c r="I238" s="226"/>
      <c r="J238" s="226"/>
      <c r="K238" s="226" t="s">
        <v>384</v>
      </c>
      <c r="L238" s="226" t="s">
        <v>384</v>
      </c>
      <c r="M238" s="226"/>
      <c r="N238" s="226"/>
      <c r="O238" s="226" t="s">
        <v>384</v>
      </c>
      <c r="P238" s="226" t="s">
        <v>384</v>
      </c>
      <c r="Q238" s="226"/>
      <c r="R238" s="226"/>
      <c r="S238" s="226" t="s">
        <v>384</v>
      </c>
      <c r="T238" s="226" t="s">
        <v>384</v>
      </c>
      <c r="U238" s="226"/>
      <c r="V238" s="226"/>
      <c r="W238" s="226"/>
      <c r="X238" s="225" t="s">
        <v>356</v>
      </c>
      <c r="Y238" s="227">
        <v>10000</v>
      </c>
      <c r="Z238" s="227">
        <v>10000</v>
      </c>
    </row>
    <row r="239" spans="1:26" s="29" customFormat="1" ht="15" customHeight="1" x14ac:dyDescent="0.25">
      <c r="A239" s="223">
        <v>35650</v>
      </c>
      <c r="B239" s="224" t="s">
        <v>430</v>
      </c>
      <c r="C239" s="225"/>
      <c r="D239" s="225" t="s">
        <v>40</v>
      </c>
      <c r="E239" s="226"/>
      <c r="F239" s="226"/>
      <c r="G239" s="226"/>
      <c r="H239" s="226"/>
      <c r="I239" s="226"/>
      <c r="J239" s="226"/>
      <c r="K239" s="226" t="s">
        <v>340</v>
      </c>
      <c r="L239" s="226" t="s">
        <v>340</v>
      </c>
      <c r="M239" s="226"/>
      <c r="N239" s="226"/>
      <c r="O239" s="226" t="s">
        <v>340</v>
      </c>
      <c r="P239" s="226" t="s">
        <v>340</v>
      </c>
      <c r="Q239" s="226"/>
      <c r="R239" s="226"/>
      <c r="S239" s="226" t="s">
        <v>340</v>
      </c>
      <c r="T239" s="226" t="s">
        <v>340</v>
      </c>
      <c r="U239" s="226"/>
      <c r="V239" s="226"/>
      <c r="W239" s="225"/>
      <c r="X239" s="225" t="s">
        <v>376</v>
      </c>
      <c r="Y239" s="227">
        <v>10000</v>
      </c>
      <c r="Z239" s="227">
        <v>10000</v>
      </c>
    </row>
    <row r="240" spans="1:26" s="29" customFormat="1" ht="15" customHeight="1" x14ac:dyDescent="0.25">
      <c r="A240" s="223">
        <v>35650</v>
      </c>
      <c r="B240" s="224" t="s">
        <v>430</v>
      </c>
      <c r="C240" s="225"/>
      <c r="D240" s="225" t="s">
        <v>40</v>
      </c>
      <c r="E240" s="226"/>
      <c r="F240" s="226"/>
      <c r="G240" s="226"/>
      <c r="H240" s="226"/>
      <c r="I240" s="226"/>
      <c r="J240" s="226"/>
      <c r="K240" s="226" t="s">
        <v>101</v>
      </c>
      <c r="L240" s="226" t="s">
        <v>101</v>
      </c>
      <c r="M240" s="226"/>
      <c r="N240" s="226"/>
      <c r="O240" s="226" t="s">
        <v>101</v>
      </c>
      <c r="P240" s="226" t="s">
        <v>101</v>
      </c>
      <c r="Q240" s="226"/>
      <c r="R240" s="226"/>
      <c r="S240" s="226" t="s">
        <v>101</v>
      </c>
      <c r="T240" s="226" t="s">
        <v>101</v>
      </c>
      <c r="U240" s="226"/>
      <c r="V240" s="226"/>
      <c r="W240" s="225"/>
      <c r="X240" s="226" t="s">
        <v>431</v>
      </c>
      <c r="Y240" s="227">
        <v>10000</v>
      </c>
      <c r="Z240" s="227">
        <v>10000</v>
      </c>
    </row>
    <row r="241" spans="1:26" s="29" customFormat="1" ht="15" customHeight="1" x14ac:dyDescent="0.25">
      <c r="A241" s="223">
        <v>35650</v>
      </c>
      <c r="B241" s="224" t="s">
        <v>430</v>
      </c>
      <c r="C241" s="225"/>
      <c r="D241" s="225" t="s">
        <v>40</v>
      </c>
      <c r="E241" s="226"/>
      <c r="F241" s="226"/>
      <c r="G241" s="226"/>
      <c r="H241" s="226"/>
      <c r="I241" s="226"/>
      <c r="J241" s="226"/>
      <c r="K241" s="226" t="s">
        <v>385</v>
      </c>
      <c r="L241" s="226" t="s">
        <v>385</v>
      </c>
      <c r="M241" s="226"/>
      <c r="N241" s="226"/>
      <c r="O241" s="226" t="s">
        <v>385</v>
      </c>
      <c r="P241" s="226" t="s">
        <v>385</v>
      </c>
      <c r="Q241" s="226"/>
      <c r="R241" s="226"/>
      <c r="S241" s="226" t="s">
        <v>385</v>
      </c>
      <c r="T241" s="226" t="s">
        <v>385</v>
      </c>
      <c r="U241" s="226"/>
      <c r="V241" s="226"/>
      <c r="W241" s="225"/>
      <c r="X241" s="225" t="s">
        <v>382</v>
      </c>
      <c r="Y241" s="227">
        <v>10000</v>
      </c>
      <c r="Z241" s="227">
        <v>10000</v>
      </c>
    </row>
    <row r="242" spans="1:26" s="29" customFormat="1" ht="15" customHeight="1" x14ac:dyDescent="0.25">
      <c r="A242" s="223">
        <v>35800</v>
      </c>
      <c r="B242" s="224" t="s">
        <v>432</v>
      </c>
      <c r="C242" s="225"/>
      <c r="D242" s="225" t="s">
        <v>40</v>
      </c>
      <c r="E242" s="226"/>
      <c r="F242" s="226"/>
      <c r="G242" s="226"/>
      <c r="H242" s="226"/>
      <c r="I242" s="226"/>
      <c r="J242" s="226"/>
      <c r="K242" s="226" t="s">
        <v>384</v>
      </c>
      <c r="L242" s="226" t="s">
        <v>384</v>
      </c>
      <c r="M242" s="226"/>
      <c r="N242" s="226"/>
      <c r="O242" s="226" t="s">
        <v>384</v>
      </c>
      <c r="P242" s="226" t="s">
        <v>384</v>
      </c>
      <c r="Q242" s="226"/>
      <c r="R242" s="226"/>
      <c r="S242" s="226" t="s">
        <v>384</v>
      </c>
      <c r="T242" s="226" t="s">
        <v>384</v>
      </c>
      <c r="U242" s="226"/>
      <c r="V242" s="226"/>
      <c r="W242" s="225"/>
      <c r="X242" s="225" t="s">
        <v>356</v>
      </c>
      <c r="Y242" s="227">
        <v>11000</v>
      </c>
      <c r="Z242" s="238">
        <v>11000</v>
      </c>
    </row>
    <row r="243" spans="1:26" s="29" customFormat="1" ht="15" customHeight="1" x14ac:dyDescent="0.25">
      <c r="A243" s="223">
        <v>35800</v>
      </c>
      <c r="B243" s="224" t="s">
        <v>432</v>
      </c>
      <c r="C243" s="225"/>
      <c r="D243" s="225" t="s">
        <v>40</v>
      </c>
      <c r="E243" s="226"/>
      <c r="F243" s="226"/>
      <c r="G243" s="226"/>
      <c r="H243" s="226"/>
      <c r="I243" s="226"/>
      <c r="J243" s="226"/>
      <c r="K243" s="226" t="s">
        <v>341</v>
      </c>
      <c r="L243" s="226" t="s">
        <v>341</v>
      </c>
      <c r="M243" s="226"/>
      <c r="N243" s="226"/>
      <c r="O243" s="226" t="s">
        <v>341</v>
      </c>
      <c r="P243" s="226" t="s">
        <v>341</v>
      </c>
      <c r="Q243" s="226"/>
      <c r="R243" s="226"/>
      <c r="S243" s="226" t="s">
        <v>341</v>
      </c>
      <c r="T243" s="226" t="s">
        <v>341</v>
      </c>
      <c r="U243" s="226"/>
      <c r="V243" s="226"/>
      <c r="W243" s="225"/>
      <c r="X243" s="225" t="s">
        <v>376</v>
      </c>
      <c r="Y243" s="227">
        <v>11000</v>
      </c>
      <c r="Z243" s="238">
        <v>11000</v>
      </c>
    </row>
    <row r="244" spans="1:26" s="29" customFormat="1" ht="15" customHeight="1" x14ac:dyDescent="0.25">
      <c r="A244" s="223">
        <v>35800</v>
      </c>
      <c r="B244" s="224" t="s">
        <v>432</v>
      </c>
      <c r="C244" s="225"/>
      <c r="D244" s="225" t="s">
        <v>40</v>
      </c>
      <c r="E244" s="226"/>
      <c r="F244" s="226"/>
      <c r="G244" s="226"/>
      <c r="H244" s="226"/>
      <c r="I244" s="226"/>
      <c r="J244" s="226"/>
      <c r="K244" s="226" t="s">
        <v>385</v>
      </c>
      <c r="L244" s="226" t="s">
        <v>385</v>
      </c>
      <c r="M244" s="226"/>
      <c r="N244" s="226"/>
      <c r="O244" s="226" t="s">
        <v>385</v>
      </c>
      <c r="P244" s="226" t="s">
        <v>385</v>
      </c>
      <c r="Q244" s="226"/>
      <c r="R244" s="226"/>
      <c r="S244" s="226" t="s">
        <v>385</v>
      </c>
      <c r="T244" s="226" t="s">
        <v>385</v>
      </c>
      <c r="U244" s="226"/>
      <c r="V244" s="226"/>
      <c r="W244" s="225"/>
      <c r="X244" s="226" t="s">
        <v>416</v>
      </c>
      <c r="Y244" s="227">
        <v>11000</v>
      </c>
      <c r="Z244" s="227">
        <v>11000</v>
      </c>
    </row>
    <row r="245" spans="1:26" s="29" customFormat="1" ht="15" customHeight="1" x14ac:dyDescent="0.25">
      <c r="A245" s="223">
        <v>36930</v>
      </c>
      <c r="B245" s="224" t="s">
        <v>433</v>
      </c>
      <c r="C245" s="225"/>
      <c r="D245" s="225" t="s">
        <v>40</v>
      </c>
      <c r="E245" s="226"/>
      <c r="F245" s="226"/>
      <c r="G245" s="226"/>
      <c r="H245" s="226"/>
      <c r="I245" s="226"/>
      <c r="J245" s="226"/>
      <c r="K245" s="226" t="s">
        <v>338</v>
      </c>
      <c r="L245" s="226" t="s">
        <v>338</v>
      </c>
      <c r="M245" s="226"/>
      <c r="N245" s="226"/>
      <c r="O245" s="226" t="s">
        <v>338</v>
      </c>
      <c r="P245" s="226" t="s">
        <v>338</v>
      </c>
      <c r="Q245" s="226"/>
      <c r="R245" s="226"/>
      <c r="S245" s="226" t="s">
        <v>338</v>
      </c>
      <c r="T245" s="226" t="s">
        <v>338</v>
      </c>
      <c r="U245" s="226"/>
      <c r="V245" s="226"/>
      <c r="W245" s="225"/>
      <c r="X245" s="225" t="s">
        <v>356</v>
      </c>
      <c r="Y245" s="227">
        <v>5000</v>
      </c>
      <c r="Z245" s="227">
        <v>5000</v>
      </c>
    </row>
    <row r="246" spans="1:26" s="29" customFormat="1" ht="15" customHeight="1" x14ac:dyDescent="0.25">
      <c r="A246" s="223">
        <v>36930</v>
      </c>
      <c r="B246" s="224" t="s">
        <v>433</v>
      </c>
      <c r="C246" s="225"/>
      <c r="D246" s="225" t="s">
        <v>40</v>
      </c>
      <c r="E246" s="226"/>
      <c r="F246" s="226"/>
      <c r="G246" s="226"/>
      <c r="H246" s="226"/>
      <c r="I246" s="226"/>
      <c r="J246" s="226"/>
      <c r="K246" s="226" t="s">
        <v>101</v>
      </c>
      <c r="L246" s="226" t="s">
        <v>101</v>
      </c>
      <c r="M246" s="226"/>
      <c r="N246" s="226"/>
      <c r="O246" s="226" t="s">
        <v>101</v>
      </c>
      <c r="P246" s="226" t="s">
        <v>101</v>
      </c>
      <c r="Q246" s="226"/>
      <c r="R246" s="226"/>
      <c r="S246" s="226" t="s">
        <v>101</v>
      </c>
      <c r="T246" s="226" t="s">
        <v>101</v>
      </c>
      <c r="U246" s="226"/>
      <c r="V246" s="226"/>
      <c r="W246" s="225"/>
      <c r="X246" s="225" t="s">
        <v>359</v>
      </c>
      <c r="Y246" s="227">
        <v>5000</v>
      </c>
      <c r="Z246" s="227">
        <v>5000</v>
      </c>
    </row>
    <row r="247" spans="1:26" s="29" customFormat="1" ht="27" customHeight="1" x14ac:dyDescent="0.25">
      <c r="A247" s="223">
        <v>39100</v>
      </c>
      <c r="B247" s="224" t="s">
        <v>434</v>
      </c>
      <c r="C247" s="225"/>
      <c r="D247" s="225" t="s">
        <v>40</v>
      </c>
      <c r="E247" s="226"/>
      <c r="F247" s="226"/>
      <c r="G247" s="226"/>
      <c r="H247" s="226"/>
      <c r="I247" s="226"/>
      <c r="J247" s="226"/>
      <c r="K247" s="226" t="s">
        <v>384</v>
      </c>
      <c r="L247" s="226" t="s">
        <v>384</v>
      </c>
      <c r="M247" s="226"/>
      <c r="N247" s="226"/>
      <c r="O247" s="226" t="s">
        <v>384</v>
      </c>
      <c r="P247" s="226" t="s">
        <v>384</v>
      </c>
      <c r="Q247" s="226"/>
      <c r="R247" s="226"/>
      <c r="S247" s="226" t="s">
        <v>384</v>
      </c>
      <c r="T247" s="226" t="s">
        <v>384</v>
      </c>
      <c r="U247" s="226"/>
      <c r="V247" s="226"/>
      <c r="W247" s="225"/>
      <c r="X247" s="226" t="s">
        <v>435</v>
      </c>
      <c r="Y247" s="227">
        <v>35000</v>
      </c>
      <c r="Z247" s="227">
        <v>35000</v>
      </c>
    </row>
    <row r="248" spans="1:26" s="29" customFormat="1" ht="27" customHeight="1" x14ac:dyDescent="0.25">
      <c r="A248" s="223">
        <v>39100</v>
      </c>
      <c r="B248" s="224" t="s">
        <v>434</v>
      </c>
      <c r="C248" s="225"/>
      <c r="D248" s="225" t="s">
        <v>40</v>
      </c>
      <c r="E248" s="226"/>
      <c r="F248" s="226"/>
      <c r="G248" s="226"/>
      <c r="H248" s="226"/>
      <c r="I248" s="226"/>
      <c r="J248" s="226"/>
      <c r="K248" s="226" t="s">
        <v>341</v>
      </c>
      <c r="L248" s="226" t="s">
        <v>341</v>
      </c>
      <c r="M248" s="226"/>
      <c r="N248" s="226"/>
      <c r="O248" s="226" t="s">
        <v>341</v>
      </c>
      <c r="P248" s="226" t="s">
        <v>341</v>
      </c>
      <c r="Q248" s="226"/>
      <c r="R248" s="226"/>
      <c r="S248" s="226" t="s">
        <v>341</v>
      </c>
      <c r="T248" s="226" t="s">
        <v>341</v>
      </c>
      <c r="U248" s="226"/>
      <c r="V248" s="226"/>
      <c r="W248" s="225"/>
      <c r="X248" s="226" t="s">
        <v>436</v>
      </c>
      <c r="Y248" s="227">
        <v>35000</v>
      </c>
      <c r="Z248" s="227">
        <v>35000</v>
      </c>
    </row>
    <row r="249" spans="1:26" s="29" customFormat="1" ht="27" customHeight="1" x14ac:dyDescent="0.25">
      <c r="A249" s="223">
        <v>39100</v>
      </c>
      <c r="B249" s="224" t="s">
        <v>434</v>
      </c>
      <c r="C249" s="225"/>
      <c r="D249" s="225" t="s">
        <v>40</v>
      </c>
      <c r="E249" s="226"/>
      <c r="F249" s="226"/>
      <c r="G249" s="226"/>
      <c r="H249" s="226"/>
      <c r="I249" s="226"/>
      <c r="J249" s="226"/>
      <c r="K249" s="226" t="s">
        <v>385</v>
      </c>
      <c r="L249" s="226" t="s">
        <v>385</v>
      </c>
      <c r="M249" s="226"/>
      <c r="N249" s="226"/>
      <c r="O249" s="226" t="s">
        <v>385</v>
      </c>
      <c r="P249" s="226" t="s">
        <v>385</v>
      </c>
      <c r="Q249" s="226"/>
      <c r="R249" s="226"/>
      <c r="S249" s="226" t="s">
        <v>385</v>
      </c>
      <c r="T249" s="226" t="s">
        <v>385</v>
      </c>
      <c r="U249" s="226"/>
      <c r="V249" s="226"/>
      <c r="W249" s="225"/>
      <c r="X249" s="226" t="s">
        <v>431</v>
      </c>
      <c r="Y249" s="227">
        <v>35000</v>
      </c>
      <c r="Z249" s="227">
        <v>35000</v>
      </c>
    </row>
    <row r="250" spans="1:26" s="29" customFormat="1" ht="27" customHeight="1" x14ac:dyDescent="0.25">
      <c r="A250" s="223">
        <v>39200</v>
      </c>
      <c r="B250" s="224" t="s">
        <v>437</v>
      </c>
      <c r="C250" s="225"/>
      <c r="D250" s="225" t="s">
        <v>40</v>
      </c>
      <c r="E250" s="226"/>
      <c r="F250" s="226"/>
      <c r="G250" s="226"/>
      <c r="H250" s="226"/>
      <c r="I250" s="226"/>
      <c r="J250" s="226"/>
      <c r="K250" s="226" t="s">
        <v>384</v>
      </c>
      <c r="L250" s="226" t="s">
        <v>384</v>
      </c>
      <c r="M250" s="226"/>
      <c r="N250" s="226"/>
      <c r="O250" s="226" t="s">
        <v>384</v>
      </c>
      <c r="P250" s="226" t="s">
        <v>384</v>
      </c>
      <c r="Q250" s="226"/>
      <c r="R250" s="226"/>
      <c r="S250" s="226" t="s">
        <v>384</v>
      </c>
      <c r="T250" s="226" t="s">
        <v>384</v>
      </c>
      <c r="U250" s="226"/>
      <c r="V250" s="226"/>
      <c r="W250" s="225"/>
      <c r="X250" s="226" t="s">
        <v>356</v>
      </c>
      <c r="Y250" s="227">
        <v>45000</v>
      </c>
      <c r="Z250" s="227">
        <v>45000</v>
      </c>
    </row>
    <row r="251" spans="1:26" s="29" customFormat="1" ht="27" customHeight="1" x14ac:dyDescent="0.25">
      <c r="A251" s="223">
        <v>39200</v>
      </c>
      <c r="B251" s="224" t="s">
        <v>437</v>
      </c>
      <c r="C251" s="225"/>
      <c r="D251" s="225" t="s">
        <v>40</v>
      </c>
      <c r="E251" s="226"/>
      <c r="F251" s="226"/>
      <c r="G251" s="226"/>
      <c r="H251" s="226"/>
      <c r="I251" s="226"/>
      <c r="J251" s="226"/>
      <c r="K251" s="226" t="s">
        <v>341</v>
      </c>
      <c r="L251" s="226" t="s">
        <v>341</v>
      </c>
      <c r="M251" s="226"/>
      <c r="N251" s="226"/>
      <c r="O251" s="226" t="s">
        <v>341</v>
      </c>
      <c r="P251" s="226" t="s">
        <v>341</v>
      </c>
      <c r="Q251" s="226"/>
      <c r="R251" s="226"/>
      <c r="S251" s="226" t="s">
        <v>341</v>
      </c>
      <c r="T251" s="226" t="s">
        <v>341</v>
      </c>
      <c r="U251" s="226"/>
      <c r="V251" s="226"/>
      <c r="W251" s="225"/>
      <c r="X251" s="226" t="s">
        <v>436</v>
      </c>
      <c r="Y251" s="227">
        <v>45000</v>
      </c>
      <c r="Z251" s="227">
        <v>45000</v>
      </c>
    </row>
    <row r="252" spans="1:26" s="29" customFormat="1" ht="27" customHeight="1" x14ac:dyDescent="0.25">
      <c r="A252" s="223">
        <v>39200</v>
      </c>
      <c r="B252" s="224" t="s">
        <v>437</v>
      </c>
      <c r="C252" s="225"/>
      <c r="D252" s="225" t="s">
        <v>40</v>
      </c>
      <c r="E252" s="226"/>
      <c r="F252" s="226"/>
      <c r="G252" s="226"/>
      <c r="H252" s="226"/>
      <c r="I252" s="226"/>
      <c r="J252" s="226"/>
      <c r="K252" s="226" t="s">
        <v>385</v>
      </c>
      <c r="L252" s="226" t="s">
        <v>385</v>
      </c>
      <c r="M252" s="226"/>
      <c r="N252" s="226"/>
      <c r="O252" s="226" t="s">
        <v>385</v>
      </c>
      <c r="P252" s="226" t="s">
        <v>385</v>
      </c>
      <c r="Q252" s="226"/>
      <c r="R252" s="226"/>
      <c r="S252" s="226" t="s">
        <v>385</v>
      </c>
      <c r="T252" s="226" t="s">
        <v>385</v>
      </c>
      <c r="U252" s="226"/>
      <c r="V252" s="226"/>
      <c r="W252" s="225"/>
      <c r="X252" s="226" t="s">
        <v>431</v>
      </c>
      <c r="Y252" s="227">
        <v>45000</v>
      </c>
      <c r="Z252" s="227">
        <v>45000</v>
      </c>
    </row>
    <row r="253" spans="1:26" s="29" customFormat="1" ht="15" customHeight="1" x14ac:dyDescent="0.25">
      <c r="A253" s="223">
        <v>39300</v>
      </c>
      <c r="B253" s="224" t="s">
        <v>438</v>
      </c>
      <c r="C253" s="225"/>
      <c r="D253" s="225" t="s">
        <v>40</v>
      </c>
      <c r="E253" s="226"/>
      <c r="F253" s="226"/>
      <c r="G253" s="226"/>
      <c r="H253" s="226"/>
      <c r="I253" s="226"/>
      <c r="J253" s="226"/>
      <c r="K253" s="226" t="s">
        <v>384</v>
      </c>
      <c r="L253" s="226" t="s">
        <v>384</v>
      </c>
      <c r="M253" s="226"/>
      <c r="N253" s="226"/>
      <c r="O253" s="226" t="s">
        <v>384</v>
      </c>
      <c r="P253" s="226" t="s">
        <v>384</v>
      </c>
      <c r="Q253" s="226"/>
      <c r="R253" s="226"/>
      <c r="S253" s="226" t="s">
        <v>384</v>
      </c>
      <c r="T253" s="226" t="s">
        <v>384</v>
      </c>
      <c r="U253" s="226"/>
      <c r="V253" s="226"/>
      <c r="W253" s="225"/>
      <c r="X253" s="226" t="s">
        <v>435</v>
      </c>
      <c r="Y253" s="227">
        <v>15000</v>
      </c>
      <c r="Z253" s="227">
        <v>15000</v>
      </c>
    </row>
    <row r="254" spans="1:26" s="29" customFormat="1" ht="15" customHeight="1" x14ac:dyDescent="0.25">
      <c r="A254" s="223">
        <v>39300</v>
      </c>
      <c r="B254" s="224" t="s">
        <v>438</v>
      </c>
      <c r="C254" s="225"/>
      <c r="D254" s="225" t="s">
        <v>40</v>
      </c>
      <c r="E254" s="226"/>
      <c r="F254" s="226"/>
      <c r="G254" s="226"/>
      <c r="H254" s="226"/>
      <c r="I254" s="226"/>
      <c r="J254" s="226"/>
      <c r="K254" s="226" t="s">
        <v>341</v>
      </c>
      <c r="L254" s="226" t="s">
        <v>341</v>
      </c>
      <c r="M254" s="226"/>
      <c r="N254" s="226"/>
      <c r="O254" s="226" t="s">
        <v>341</v>
      </c>
      <c r="P254" s="226" t="s">
        <v>341</v>
      </c>
      <c r="Q254" s="226"/>
      <c r="R254" s="226"/>
      <c r="S254" s="226" t="s">
        <v>341</v>
      </c>
      <c r="T254" s="226" t="s">
        <v>341</v>
      </c>
      <c r="U254" s="226"/>
      <c r="V254" s="226"/>
      <c r="W254" s="225"/>
      <c r="X254" s="226" t="s">
        <v>436</v>
      </c>
      <c r="Y254" s="227">
        <v>15000</v>
      </c>
      <c r="Z254" s="227">
        <v>15000</v>
      </c>
    </row>
    <row r="255" spans="1:26" s="29" customFormat="1" ht="15" customHeight="1" x14ac:dyDescent="0.25">
      <c r="A255" s="223">
        <v>39300</v>
      </c>
      <c r="B255" s="224" t="s">
        <v>438</v>
      </c>
      <c r="C255" s="225"/>
      <c r="D255" s="225" t="s">
        <v>40</v>
      </c>
      <c r="E255" s="226"/>
      <c r="F255" s="226"/>
      <c r="G255" s="226"/>
      <c r="H255" s="226"/>
      <c r="I255" s="226"/>
      <c r="J255" s="226"/>
      <c r="K255" s="226" t="s">
        <v>385</v>
      </c>
      <c r="L255" s="226" t="s">
        <v>385</v>
      </c>
      <c r="M255" s="226"/>
      <c r="N255" s="226"/>
      <c r="O255" s="226" t="s">
        <v>385</v>
      </c>
      <c r="P255" s="226" t="s">
        <v>385</v>
      </c>
      <c r="Q255" s="226"/>
      <c r="R255" s="226"/>
      <c r="S255" s="226" t="s">
        <v>385</v>
      </c>
      <c r="T255" s="226" t="s">
        <v>385</v>
      </c>
      <c r="U255" s="226"/>
      <c r="V255" s="226"/>
      <c r="W255" s="225"/>
      <c r="X255" s="226" t="s">
        <v>431</v>
      </c>
      <c r="Y255" s="227">
        <v>20000</v>
      </c>
      <c r="Z255" s="227">
        <v>20000</v>
      </c>
    </row>
    <row r="256" spans="1:26" s="29" customFormat="1" ht="27" customHeight="1" x14ac:dyDescent="0.25">
      <c r="A256" s="223">
        <v>39400</v>
      </c>
      <c r="B256" s="224" t="s">
        <v>439</v>
      </c>
      <c r="C256" s="225"/>
      <c r="D256" s="225" t="s">
        <v>40</v>
      </c>
      <c r="E256" s="226"/>
      <c r="F256" s="226"/>
      <c r="G256" s="226"/>
      <c r="H256" s="226"/>
      <c r="I256" s="226"/>
      <c r="J256" s="226"/>
      <c r="K256" s="226" t="s">
        <v>384</v>
      </c>
      <c r="L256" s="226" t="s">
        <v>384</v>
      </c>
      <c r="M256" s="226"/>
      <c r="N256" s="226"/>
      <c r="O256" s="226" t="s">
        <v>384</v>
      </c>
      <c r="P256" s="226" t="s">
        <v>384</v>
      </c>
      <c r="Q256" s="226"/>
      <c r="R256" s="226"/>
      <c r="S256" s="226" t="s">
        <v>384</v>
      </c>
      <c r="T256" s="226" t="s">
        <v>384</v>
      </c>
      <c r="U256" s="226"/>
      <c r="V256" s="226"/>
      <c r="W256" s="225"/>
      <c r="X256" s="226" t="s">
        <v>440</v>
      </c>
      <c r="Y256" s="227">
        <v>65000</v>
      </c>
      <c r="Z256" s="227">
        <v>65000</v>
      </c>
    </row>
    <row r="257" spans="1:26" s="29" customFormat="1" ht="27" customHeight="1" x14ac:dyDescent="0.25">
      <c r="A257" s="223">
        <v>39400</v>
      </c>
      <c r="B257" s="224" t="s">
        <v>439</v>
      </c>
      <c r="C257" s="225"/>
      <c r="D257" s="225" t="s">
        <v>40</v>
      </c>
      <c r="E257" s="226"/>
      <c r="F257" s="226"/>
      <c r="G257" s="226"/>
      <c r="H257" s="226"/>
      <c r="I257" s="226"/>
      <c r="J257" s="226"/>
      <c r="K257" s="226" t="s">
        <v>336</v>
      </c>
      <c r="L257" s="226" t="s">
        <v>336</v>
      </c>
      <c r="M257" s="226"/>
      <c r="N257" s="226"/>
      <c r="O257" s="226" t="s">
        <v>336</v>
      </c>
      <c r="P257" s="226" t="s">
        <v>336</v>
      </c>
      <c r="Q257" s="226"/>
      <c r="R257" s="226"/>
      <c r="S257" s="226" t="s">
        <v>336</v>
      </c>
      <c r="T257" s="226" t="s">
        <v>336</v>
      </c>
      <c r="U257" s="226"/>
      <c r="V257" s="226"/>
      <c r="W257" s="225"/>
      <c r="X257" s="226" t="s">
        <v>392</v>
      </c>
      <c r="Y257" s="227">
        <v>65000</v>
      </c>
      <c r="Z257" s="227">
        <v>65000</v>
      </c>
    </row>
    <row r="258" spans="1:26" s="29" customFormat="1" ht="15" customHeight="1" x14ac:dyDescent="0.25">
      <c r="A258" s="223">
        <v>39600</v>
      </c>
      <c r="B258" s="224" t="s">
        <v>441</v>
      </c>
      <c r="C258" s="225"/>
      <c r="D258" s="225" t="s">
        <v>40</v>
      </c>
      <c r="E258" s="226"/>
      <c r="F258" s="226"/>
      <c r="G258" s="226"/>
      <c r="H258" s="226"/>
      <c r="I258" s="226"/>
      <c r="J258" s="226"/>
      <c r="K258" s="226" t="s">
        <v>384</v>
      </c>
      <c r="L258" s="226" t="s">
        <v>384</v>
      </c>
      <c r="M258" s="226"/>
      <c r="N258" s="226"/>
      <c r="O258" s="226" t="s">
        <v>384</v>
      </c>
      <c r="P258" s="226" t="s">
        <v>384</v>
      </c>
      <c r="Q258" s="226"/>
      <c r="R258" s="226"/>
      <c r="S258" s="226" t="s">
        <v>384</v>
      </c>
      <c r="T258" s="226" t="s">
        <v>384</v>
      </c>
      <c r="U258" s="226"/>
      <c r="V258" s="226"/>
      <c r="W258" s="225"/>
      <c r="X258" s="226" t="s">
        <v>356</v>
      </c>
      <c r="Y258" s="238">
        <v>50000</v>
      </c>
      <c r="Z258" s="227">
        <v>50000</v>
      </c>
    </row>
    <row r="259" spans="1:26" s="29" customFormat="1" ht="15" customHeight="1" x14ac:dyDescent="0.25">
      <c r="A259" s="223">
        <v>39600</v>
      </c>
      <c r="B259" s="224" t="s">
        <v>441</v>
      </c>
      <c r="C259" s="225"/>
      <c r="D259" s="225" t="s">
        <v>40</v>
      </c>
      <c r="E259" s="226"/>
      <c r="F259" s="226"/>
      <c r="G259" s="226"/>
      <c r="H259" s="226"/>
      <c r="I259" s="226"/>
      <c r="J259" s="226"/>
      <c r="K259" s="226" t="s">
        <v>340</v>
      </c>
      <c r="L259" s="226" t="s">
        <v>340</v>
      </c>
      <c r="M259" s="226"/>
      <c r="N259" s="226"/>
      <c r="O259" s="226" t="s">
        <v>340</v>
      </c>
      <c r="P259" s="226" t="s">
        <v>340</v>
      </c>
      <c r="Q259" s="226"/>
      <c r="R259" s="226"/>
      <c r="S259" s="226" t="s">
        <v>340</v>
      </c>
      <c r="T259" s="226" t="s">
        <v>340</v>
      </c>
      <c r="U259" s="226"/>
      <c r="V259" s="226"/>
      <c r="W259" s="225"/>
      <c r="X259" s="226" t="s">
        <v>376</v>
      </c>
      <c r="Y259" s="227">
        <v>50000</v>
      </c>
      <c r="Z259" s="227">
        <v>50000</v>
      </c>
    </row>
    <row r="260" spans="1:26" s="29" customFormat="1" ht="15" customHeight="1" x14ac:dyDescent="0.25">
      <c r="A260" s="223">
        <v>39600</v>
      </c>
      <c r="B260" s="224" t="s">
        <v>441</v>
      </c>
      <c r="C260" s="225"/>
      <c r="D260" s="225" t="s">
        <v>40</v>
      </c>
      <c r="E260" s="226"/>
      <c r="F260" s="226"/>
      <c r="G260" s="226"/>
      <c r="H260" s="226"/>
      <c r="I260" s="226"/>
      <c r="J260" s="226"/>
      <c r="K260" s="226" t="s">
        <v>101</v>
      </c>
      <c r="L260" s="226" t="s">
        <v>101</v>
      </c>
      <c r="M260" s="226"/>
      <c r="N260" s="226"/>
      <c r="O260" s="226" t="s">
        <v>101</v>
      </c>
      <c r="P260" s="226" t="s">
        <v>101</v>
      </c>
      <c r="Q260" s="226"/>
      <c r="R260" s="226"/>
      <c r="S260" s="226" t="s">
        <v>101</v>
      </c>
      <c r="T260" s="226" t="s">
        <v>101</v>
      </c>
      <c r="U260" s="226"/>
      <c r="V260" s="226"/>
      <c r="W260" s="225"/>
      <c r="X260" s="226" t="s">
        <v>359</v>
      </c>
      <c r="Y260" s="227">
        <v>50000</v>
      </c>
      <c r="Z260" s="227">
        <v>50000</v>
      </c>
    </row>
    <row r="261" spans="1:26" s="29" customFormat="1" ht="15" customHeight="1" x14ac:dyDescent="0.25">
      <c r="A261" s="223">
        <v>39600</v>
      </c>
      <c r="B261" s="224" t="s">
        <v>441</v>
      </c>
      <c r="C261" s="225"/>
      <c r="D261" s="225" t="s">
        <v>40</v>
      </c>
      <c r="E261" s="226"/>
      <c r="F261" s="226"/>
      <c r="G261" s="226"/>
      <c r="H261" s="226"/>
      <c r="I261" s="226"/>
      <c r="J261" s="226"/>
      <c r="K261" s="226" t="s">
        <v>385</v>
      </c>
      <c r="L261" s="226" t="s">
        <v>385</v>
      </c>
      <c r="M261" s="226"/>
      <c r="N261" s="226"/>
      <c r="O261" s="226" t="s">
        <v>385</v>
      </c>
      <c r="P261" s="226" t="s">
        <v>385</v>
      </c>
      <c r="Q261" s="226"/>
      <c r="R261" s="226"/>
      <c r="S261" s="226" t="s">
        <v>385</v>
      </c>
      <c r="T261" s="226" t="s">
        <v>385</v>
      </c>
      <c r="U261" s="226"/>
      <c r="V261" s="226"/>
      <c r="W261" s="225"/>
      <c r="X261" s="226" t="s">
        <v>382</v>
      </c>
      <c r="Y261" s="227">
        <v>50000</v>
      </c>
      <c r="Z261" s="227">
        <v>50000</v>
      </c>
    </row>
    <row r="262" spans="1:26" x14ac:dyDescent="0.25">
      <c r="A262" s="9"/>
      <c r="B262" s="417" t="s">
        <v>60</v>
      </c>
      <c r="C262" s="96"/>
      <c r="D262" s="339" t="s">
        <v>177</v>
      </c>
      <c r="E262" s="339"/>
      <c r="F262" s="339"/>
      <c r="G262" s="339"/>
      <c r="H262" s="339"/>
      <c r="I262" s="339"/>
      <c r="J262" s="339"/>
      <c r="K262" s="339"/>
      <c r="L262" s="339"/>
      <c r="M262" s="339"/>
      <c r="N262" s="339"/>
      <c r="O262" s="339"/>
      <c r="P262" s="339"/>
      <c r="Q262" s="339"/>
      <c r="R262" s="339"/>
      <c r="S262" s="339"/>
      <c r="T262" s="339"/>
      <c r="U262" s="339"/>
      <c r="V262" s="339"/>
      <c r="W262" s="339"/>
      <c r="X262" s="339"/>
      <c r="Y262" s="97"/>
      <c r="Z262" s="97"/>
    </row>
    <row r="263" spans="1:26" x14ac:dyDescent="0.25">
      <c r="A263" s="9"/>
      <c r="B263" s="417"/>
      <c r="C263" s="96"/>
      <c r="D263" s="340" t="s">
        <v>37</v>
      </c>
      <c r="E263" s="340"/>
      <c r="F263" s="340"/>
      <c r="G263" s="340"/>
      <c r="H263" s="340"/>
      <c r="I263" s="340"/>
      <c r="J263" s="340"/>
      <c r="K263" s="340"/>
      <c r="L263" s="340"/>
      <c r="M263" s="340"/>
      <c r="N263" s="340"/>
      <c r="O263" s="340"/>
      <c r="P263" s="340"/>
      <c r="Q263" s="340"/>
      <c r="R263" s="340"/>
      <c r="S263" s="340"/>
      <c r="T263" s="340"/>
      <c r="U263" s="340"/>
      <c r="V263" s="340"/>
      <c r="W263" s="340"/>
      <c r="X263" s="340"/>
      <c r="Y263" s="98">
        <f>SUM(Y202:Y262)</f>
        <v>1868400</v>
      </c>
      <c r="Z263" s="98">
        <f>SUM(Z202:Z262)</f>
        <v>1818400</v>
      </c>
    </row>
    <row r="264" spans="1:26" x14ac:dyDescent="0.25">
      <c r="A264" s="9"/>
      <c r="B264" s="99"/>
      <c r="C264" s="100"/>
      <c r="D264" s="99"/>
      <c r="E264" s="99"/>
      <c r="F264" s="99"/>
      <c r="G264" s="99"/>
      <c r="H264" s="99"/>
      <c r="I264" s="99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</row>
    <row r="265" spans="1:26" x14ac:dyDescent="0.25">
      <c r="A265" s="9"/>
      <c r="B265" s="218" t="s">
        <v>61</v>
      </c>
      <c r="C265" s="102"/>
      <c r="D265" s="103" t="s">
        <v>64</v>
      </c>
      <c r="E265" s="99"/>
      <c r="F265" s="99"/>
      <c r="G265" s="157"/>
      <c r="H265" s="103"/>
      <c r="I265" s="103" t="s">
        <v>64</v>
      </c>
      <c r="J265" s="105"/>
      <c r="K265" s="99"/>
      <c r="L265" s="106"/>
      <c r="M265" s="107"/>
      <c r="N265" s="108"/>
      <c r="O265" s="99"/>
      <c r="P265" s="99"/>
      <c r="Q265" s="101"/>
      <c r="R265" s="104"/>
      <c r="S265" s="104"/>
      <c r="T265" s="103"/>
      <c r="U265" s="103"/>
      <c r="V265" s="105"/>
      <c r="W265" s="99"/>
      <c r="X265" s="109"/>
      <c r="Y265" s="110"/>
      <c r="Z265" s="111"/>
    </row>
    <row r="266" spans="1:26" x14ac:dyDescent="0.25">
      <c r="A266" s="9"/>
      <c r="B266" s="219" t="s">
        <v>68</v>
      </c>
      <c r="C266" s="113"/>
      <c r="D266" s="114" t="s">
        <v>64</v>
      </c>
      <c r="E266" s="99"/>
      <c r="F266" s="99"/>
      <c r="G266" s="158"/>
      <c r="H266" s="114"/>
      <c r="I266" s="114" t="s">
        <v>64</v>
      </c>
      <c r="J266" s="105"/>
      <c r="K266" s="99"/>
      <c r="L266" s="116"/>
      <c r="M266" s="117"/>
      <c r="N266" s="118"/>
      <c r="O266" s="99"/>
      <c r="P266" s="99"/>
      <c r="Q266" s="112"/>
      <c r="R266" s="115"/>
      <c r="S266" s="115"/>
      <c r="T266" s="114"/>
      <c r="U266" s="114"/>
      <c r="V266" s="105"/>
      <c r="W266" s="99"/>
      <c r="X266" s="116"/>
      <c r="Y266" s="119"/>
      <c r="Z266" s="120"/>
    </row>
    <row r="267" spans="1:26" x14ac:dyDescent="0.25">
      <c r="B267" s="99"/>
      <c r="C267" s="100"/>
      <c r="D267" s="99"/>
      <c r="E267" s="99"/>
      <c r="F267" s="99"/>
      <c r="G267" s="99"/>
      <c r="H267" s="99"/>
      <c r="I267" s="99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</row>
    <row r="268" spans="1:26" x14ac:dyDescent="0.25">
      <c r="B268" s="99"/>
      <c r="C268" s="100"/>
      <c r="D268" s="341" t="s">
        <v>178</v>
      </c>
      <c r="E268" s="342"/>
      <c r="F268" s="342"/>
      <c r="G268" s="342"/>
      <c r="H268" s="342"/>
      <c r="I268" s="342"/>
      <c r="J268" s="342"/>
      <c r="K268" s="342"/>
      <c r="L268" s="342"/>
      <c r="M268" s="342"/>
      <c r="N268" s="342"/>
      <c r="O268" s="342"/>
      <c r="P268" s="342"/>
      <c r="Q268" s="342"/>
      <c r="R268" s="342"/>
      <c r="S268" s="342"/>
      <c r="T268" s="342"/>
      <c r="U268" s="343"/>
      <c r="V268" s="99"/>
      <c r="W268" s="99"/>
      <c r="X268" s="99"/>
      <c r="Y268" s="99"/>
      <c r="Z268" s="99"/>
    </row>
    <row r="269" spans="1:26" x14ac:dyDescent="0.25">
      <c r="B269" s="99"/>
      <c r="C269" s="100"/>
      <c r="D269" s="344"/>
      <c r="E269" s="345"/>
      <c r="F269" s="345"/>
      <c r="G269" s="345"/>
      <c r="H269" s="345"/>
      <c r="I269" s="345"/>
      <c r="J269" s="345"/>
      <c r="K269" s="345"/>
      <c r="L269" s="345"/>
      <c r="M269" s="345"/>
      <c r="N269" s="345"/>
      <c r="O269" s="345"/>
      <c r="P269" s="345"/>
      <c r="Q269" s="345"/>
      <c r="R269" s="345"/>
      <c r="S269" s="345"/>
      <c r="T269" s="345"/>
      <c r="U269" s="346"/>
      <c r="V269" s="99"/>
      <c r="W269" s="99"/>
      <c r="X269" s="99"/>
      <c r="Y269" s="99"/>
      <c r="Z269" s="99"/>
    </row>
    <row r="270" spans="1:26" x14ac:dyDescent="0.25">
      <c r="B270" s="99"/>
      <c r="C270" s="100"/>
      <c r="D270" s="335"/>
      <c r="E270" s="336"/>
      <c r="F270" s="336"/>
      <c r="G270" s="336"/>
      <c r="H270" s="336"/>
      <c r="I270" s="336"/>
      <c r="J270" s="336"/>
      <c r="K270" s="336"/>
      <c r="L270" s="336"/>
      <c r="M270" s="336"/>
      <c r="N270" s="336"/>
      <c r="O270" s="336"/>
      <c r="P270" s="336"/>
      <c r="Q270" s="336"/>
      <c r="R270" s="336"/>
      <c r="S270" s="336"/>
      <c r="T270" s="336"/>
      <c r="U270" s="337"/>
      <c r="V270" s="99"/>
      <c r="W270" s="99"/>
      <c r="X270" s="99"/>
      <c r="Y270" s="99"/>
      <c r="Z270" s="99"/>
    </row>
  </sheetData>
  <mergeCells count="240">
    <mergeCell ref="B2:Z2"/>
    <mergeCell ref="B3:Z3"/>
    <mergeCell ref="B4:Z4"/>
    <mergeCell ref="I5:P5"/>
    <mergeCell ref="A6:A8"/>
    <mergeCell ref="B6:D8"/>
    <mergeCell ref="E6:Z6"/>
    <mergeCell ref="E7:F7"/>
    <mergeCell ref="G7:J7"/>
    <mergeCell ref="K7:N7"/>
    <mergeCell ref="O7:R7"/>
    <mergeCell ref="S7:V7"/>
    <mergeCell ref="W7:Z8"/>
    <mergeCell ref="E8:F8"/>
    <mergeCell ref="G8:H8"/>
    <mergeCell ref="I8:J8"/>
    <mergeCell ref="K8:L8"/>
    <mergeCell ref="M8:N8"/>
    <mergeCell ref="O8:P8"/>
    <mergeCell ref="Q8:R8"/>
    <mergeCell ref="S8:V8"/>
    <mergeCell ref="B9:B10"/>
    <mergeCell ref="C9:C10"/>
    <mergeCell ref="D9:D10"/>
    <mergeCell ref="E9:E10"/>
    <mergeCell ref="F9:F10"/>
    <mergeCell ref="G9:G10"/>
    <mergeCell ref="H9:H10"/>
    <mergeCell ref="I9:I10"/>
    <mergeCell ref="Z9:Z10"/>
    <mergeCell ref="A25:A26"/>
    <mergeCell ref="B25:B26"/>
    <mergeCell ref="C25:C26"/>
    <mergeCell ref="D25:D26"/>
    <mergeCell ref="G25:G26"/>
    <mergeCell ref="V9:V10"/>
    <mergeCell ref="W9:W10"/>
    <mergeCell ref="X9:X10"/>
    <mergeCell ref="Y9:Y10"/>
    <mergeCell ref="B11:B12"/>
    <mergeCell ref="C11:C12"/>
    <mergeCell ref="D11:D12"/>
    <mergeCell ref="P9:P10"/>
    <mergeCell ref="Q9:Q10"/>
    <mergeCell ref="R9:R10"/>
    <mergeCell ref="S9:S10"/>
    <mergeCell ref="T9:T10"/>
    <mergeCell ref="U9:U10"/>
    <mergeCell ref="J9:J10"/>
    <mergeCell ref="K9:K10"/>
    <mergeCell ref="L9:L10"/>
    <mergeCell ref="M9:M10"/>
    <mergeCell ref="N9:N10"/>
    <mergeCell ref="O9:O10"/>
    <mergeCell ref="Z25:Z26"/>
    <mergeCell ref="B44:B45"/>
    <mergeCell ref="D44:X44"/>
    <mergeCell ref="D45:X45"/>
    <mergeCell ref="D50:U50"/>
    <mergeCell ref="T25:T26"/>
    <mergeCell ref="U25:U26"/>
    <mergeCell ref="V25:V26"/>
    <mergeCell ref="W25:W26"/>
    <mergeCell ref="X25:X26"/>
    <mergeCell ref="Y25:Y26"/>
    <mergeCell ref="N25:N26"/>
    <mergeCell ref="O25:O26"/>
    <mergeCell ref="P25:P26"/>
    <mergeCell ref="Q25:Q26"/>
    <mergeCell ref="R25:R26"/>
    <mergeCell ref="S25:S26"/>
    <mergeCell ref="H25:H26"/>
    <mergeCell ref="I25:I26"/>
    <mergeCell ref="J25:J26"/>
    <mergeCell ref="K25:K26"/>
    <mergeCell ref="L25:L26"/>
    <mergeCell ref="M25:M26"/>
    <mergeCell ref="D51:U51"/>
    <mergeCell ref="D52:U52"/>
    <mergeCell ref="B74:Z74"/>
    <mergeCell ref="B75:Z75"/>
    <mergeCell ref="B76:Z76"/>
    <mergeCell ref="A78:A80"/>
    <mergeCell ref="B78:D80"/>
    <mergeCell ref="E78:Z78"/>
    <mergeCell ref="E79:F79"/>
    <mergeCell ref="G79:J79"/>
    <mergeCell ref="K79:N79"/>
    <mergeCell ref="O79:R79"/>
    <mergeCell ref="S79:V79"/>
    <mergeCell ref="W79:Z80"/>
    <mergeCell ref="E80:F80"/>
    <mergeCell ref="G80:H80"/>
    <mergeCell ref="I80:J80"/>
    <mergeCell ref="K80:L80"/>
    <mergeCell ref="M80:N80"/>
    <mergeCell ref="O80:P80"/>
    <mergeCell ref="Q80:R80"/>
    <mergeCell ref="S80:V80"/>
    <mergeCell ref="Y81:Y82"/>
    <mergeCell ref="Z81:Z82"/>
    <mergeCell ref="O81:O82"/>
    <mergeCell ref="P81:P82"/>
    <mergeCell ref="Q81:Q82"/>
    <mergeCell ref="R81:R82"/>
    <mergeCell ref="S81:S82"/>
    <mergeCell ref="T81:T82"/>
    <mergeCell ref="B83:B84"/>
    <mergeCell ref="C83:C84"/>
    <mergeCell ref="D83:D84"/>
    <mergeCell ref="B81:B82"/>
    <mergeCell ref="C81:C82"/>
    <mergeCell ref="D81:D82"/>
    <mergeCell ref="E81:E82"/>
    <mergeCell ref="F81:F82"/>
    <mergeCell ref="G81:G82"/>
    <mergeCell ref="H81:H82"/>
    <mergeCell ref="W81:W82"/>
    <mergeCell ref="X81:X82"/>
    <mergeCell ref="A97:A98"/>
    <mergeCell ref="B97:B98"/>
    <mergeCell ref="C97:C98"/>
    <mergeCell ref="D97:D98"/>
    <mergeCell ref="U81:U82"/>
    <mergeCell ref="V81:V82"/>
    <mergeCell ref="I81:I82"/>
    <mergeCell ref="J81:J82"/>
    <mergeCell ref="K81:K82"/>
    <mergeCell ref="L81:L82"/>
    <mergeCell ref="M81:M82"/>
    <mergeCell ref="N81:N82"/>
    <mergeCell ref="A104:A105"/>
    <mergeCell ref="B104:B105"/>
    <mergeCell ref="C104:C105"/>
    <mergeCell ref="D104:D105"/>
    <mergeCell ref="E104:E105"/>
    <mergeCell ref="F104:F105"/>
    <mergeCell ref="S97:S98"/>
    <mergeCell ref="T97:T98"/>
    <mergeCell ref="U97:U98"/>
    <mergeCell ref="M97:M98"/>
    <mergeCell ref="N97:N98"/>
    <mergeCell ref="O97:O98"/>
    <mergeCell ref="P97:P98"/>
    <mergeCell ref="Q97:Q98"/>
    <mergeCell ref="R97:R98"/>
    <mergeCell ref="G97:G98"/>
    <mergeCell ref="H97:H98"/>
    <mergeCell ref="I97:I98"/>
    <mergeCell ref="J97:J98"/>
    <mergeCell ref="K97:K98"/>
    <mergeCell ref="L97:L98"/>
    <mergeCell ref="R104:R105"/>
    <mergeCell ref="G104:G105"/>
    <mergeCell ref="H104:H105"/>
    <mergeCell ref="I104:I105"/>
    <mergeCell ref="J104:J105"/>
    <mergeCell ref="K104:K105"/>
    <mergeCell ref="L104:L105"/>
    <mergeCell ref="Y97:Y98"/>
    <mergeCell ref="Z97:Z98"/>
    <mergeCell ref="V97:V98"/>
    <mergeCell ref="W97:W98"/>
    <mergeCell ref="X97:X98"/>
    <mergeCell ref="Z104:Z105"/>
    <mergeCell ref="D144:U144"/>
    <mergeCell ref="D145:U145"/>
    <mergeCell ref="D146:U146"/>
    <mergeCell ref="B191:Z191"/>
    <mergeCell ref="B192:Z192"/>
    <mergeCell ref="B193:Z193"/>
    <mergeCell ref="Y104:Y105"/>
    <mergeCell ref="B106:B107"/>
    <mergeCell ref="C111:C112"/>
    <mergeCell ref="C116:C118"/>
    <mergeCell ref="B138:B139"/>
    <mergeCell ref="D138:X138"/>
    <mergeCell ref="D139:X139"/>
    <mergeCell ref="S104:S105"/>
    <mergeCell ref="T104:T105"/>
    <mergeCell ref="U104:U105"/>
    <mergeCell ref="V104:V105"/>
    <mergeCell ref="W104:W105"/>
    <mergeCell ref="X104:X105"/>
    <mergeCell ref="M104:M105"/>
    <mergeCell ref="N104:N105"/>
    <mergeCell ref="O104:O105"/>
    <mergeCell ref="P104:P105"/>
    <mergeCell ref="Q104:Q105"/>
    <mergeCell ref="G197:H197"/>
    <mergeCell ref="I197:J197"/>
    <mergeCell ref="A195:A197"/>
    <mergeCell ref="B195:D197"/>
    <mergeCell ref="E195:Z195"/>
    <mergeCell ref="E196:F196"/>
    <mergeCell ref="G196:J196"/>
    <mergeCell ref="K196:N196"/>
    <mergeCell ref="O196:R196"/>
    <mergeCell ref="S196:V196"/>
    <mergeCell ref="W196:Z197"/>
    <mergeCell ref="E197:F197"/>
    <mergeCell ref="S197:V197"/>
    <mergeCell ref="K197:L197"/>
    <mergeCell ref="M197:N197"/>
    <mergeCell ref="O197:P197"/>
    <mergeCell ref="Q197:R197"/>
    <mergeCell ref="Y198:Y199"/>
    <mergeCell ref="Z198:Z199"/>
    <mergeCell ref="B200:B201"/>
    <mergeCell ref="C200:C201"/>
    <mergeCell ref="D200:D201"/>
    <mergeCell ref="P198:P199"/>
    <mergeCell ref="Q198:Q199"/>
    <mergeCell ref="R198:R199"/>
    <mergeCell ref="S198:S199"/>
    <mergeCell ref="T198:T199"/>
    <mergeCell ref="U198:U199"/>
    <mergeCell ref="J198:J199"/>
    <mergeCell ref="K198:K199"/>
    <mergeCell ref="L198:L199"/>
    <mergeCell ref="M198:M199"/>
    <mergeCell ref="N198:N199"/>
    <mergeCell ref="O198:O199"/>
    <mergeCell ref="B198:B199"/>
    <mergeCell ref="C198:C199"/>
    <mergeCell ref="D198:D199"/>
    <mergeCell ref="E198:E199"/>
    <mergeCell ref="F198:F199"/>
    <mergeCell ref="V198:V199"/>
    <mergeCell ref="G198:G199"/>
    <mergeCell ref="H198:H199"/>
    <mergeCell ref="I198:I199"/>
    <mergeCell ref="D270:U270"/>
    <mergeCell ref="B262:B263"/>
    <mergeCell ref="D262:X262"/>
    <mergeCell ref="D263:X263"/>
    <mergeCell ref="D268:U268"/>
    <mergeCell ref="D269:U269"/>
    <mergeCell ref="W198:W199"/>
    <mergeCell ref="X198:X199"/>
  </mergeCells>
  <printOptions horizontalCentered="1"/>
  <pageMargins left="0.11811023622047245" right="0.11811023622047245" top="0.35433070866141736" bottom="0.35433070866141736" header="0.31496062992125984" footer="0.31496062992125984"/>
  <pageSetup paperSize="5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Actividades Centrales</vt:lpstr>
      <vt:lpstr>DGPN</vt:lpstr>
      <vt:lpstr>DNIC</vt:lpstr>
      <vt:lpstr>DNSEI</vt:lpstr>
      <vt:lpstr>UEIMM</vt:lpstr>
      <vt:lpstr>DNPP</vt:lpstr>
      <vt:lpstr>UDEP y UMEP</vt:lpstr>
      <vt:lpstr>COBRAS</vt:lpstr>
      <vt:lpstr>SEP</vt:lpstr>
      <vt:lpstr>TIGRES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2015-07-08T19:41:59Z</cp:lastPrinted>
  <dcterms:created xsi:type="dcterms:W3CDTF">2015-05-19T16:10:00Z</dcterms:created>
  <dcterms:modified xsi:type="dcterms:W3CDTF">2015-07-08T19:53:36Z</dcterms:modified>
</cp:coreProperties>
</file>